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Transactions" sheetId="2" state="visible" r:id="rId2"/>
    <sheet name="Invoices" sheetId="3" state="visible" r:id="rId3"/>
    <sheet name="Monthly" sheetId="4" state="visible" r:id="rId4"/>
    <sheet name="Goals" sheetId="5" state="visible" r:id="rId5"/>
    <sheet name="How to u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;[Red]-&quot;$&quot;#,##0"/>
  </numFmts>
  <fonts count="16">
    <font>
      <name val="Calibri"/>
      <family val="2"/>
      <color theme="1"/>
      <sz val="11"/>
      <scheme val="minor"/>
    </font>
    <font>
      <name val="Arial"/>
      <b val="1"/>
      <color rgb="0015151F"/>
      <sz val="20"/>
    </font>
    <font>
      <name val="Arial"/>
      <i val="1"/>
      <color rgb="006B6B80"/>
      <sz val="10"/>
    </font>
    <font>
      <name val="Arial"/>
      <b val="1"/>
      <color rgb="00FFFFFF"/>
      <sz val="11"/>
    </font>
    <font>
      <name val="Arial"/>
      <color rgb="0015151F"/>
      <sz val="10"/>
    </font>
    <font>
      <name val="Arial"/>
      <b val="1"/>
    </font>
    <font>
      <name val="Arial"/>
      <b val="1"/>
      <color rgb="007C5CFF"/>
    </font>
    <font>
      <name val="Arial"/>
      <b val="1"/>
      <color rgb="0015151F"/>
      <sz val="24"/>
    </font>
    <font>
      <name val="Arial"/>
      <b val="1"/>
      <color rgb="00FFFFFF"/>
      <sz val="9"/>
    </font>
    <font>
      <name val="Arial"/>
      <b val="1"/>
      <color rgb="007C5CFF"/>
      <sz val="22"/>
    </font>
    <font>
      <name val="Arial"/>
      <b val="1"/>
      <color rgb="008A8AA0"/>
      <sz val="22"/>
    </font>
    <font>
      <name val="Arial"/>
      <b val="1"/>
      <color rgb="001E9E62"/>
      <sz val="22"/>
    </font>
    <font>
      <name val="Arial"/>
      <b val="1"/>
      <color rgb="004DA6FF"/>
      <sz val="22"/>
    </font>
    <font>
      <name val="Arial"/>
      <b val="1"/>
      <color rgb="00C98A00"/>
      <sz val="22"/>
    </font>
    <font>
      <name val="Arial"/>
      <b val="1"/>
      <color rgb="00D64545"/>
      <sz val="22"/>
    </font>
    <font>
      <name val="Arial"/>
      <b val="1"/>
      <color rgb="0015151F"/>
      <sz val="12"/>
    </font>
  </fonts>
  <fills count="9">
    <fill>
      <patternFill/>
    </fill>
    <fill>
      <patternFill patternType="gray125"/>
    </fill>
    <fill>
      <patternFill patternType="solid">
        <fgColor rgb="007C5CFF"/>
      </patternFill>
    </fill>
    <fill>
      <patternFill patternType="solid">
        <fgColor rgb="00F3F1FF"/>
      </patternFill>
    </fill>
    <fill>
      <patternFill patternType="solid">
        <fgColor rgb="008A8AA0"/>
      </patternFill>
    </fill>
    <fill>
      <patternFill patternType="solid">
        <fgColor rgb="001E9E62"/>
      </patternFill>
    </fill>
    <fill>
      <patternFill patternType="solid">
        <fgColor rgb="004DA6FF"/>
      </patternFill>
    </fill>
    <fill>
      <patternFill patternType="solid">
        <fgColor rgb="00C98A00"/>
      </patternFill>
    </fill>
    <fill>
      <patternFill patternType="solid">
        <fgColor rgb="00D64545"/>
      </patternFill>
    </fill>
  </fills>
  <borders count="2">
    <border>
      <left/>
      <right/>
      <top/>
      <bottom/>
      <diagonal/>
    </border>
    <border>
      <left style="thin">
        <color rgb="00DDDAF0"/>
      </left>
      <right style="thin">
        <color rgb="00DDDAF0"/>
      </right>
      <top style="thin">
        <color rgb="00DDDAF0"/>
      </top>
      <bottom style="thin">
        <color rgb="00DDDAF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2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8" fillId="4" borderId="1" applyAlignment="1" pivotButton="0" quotePrefix="0" xfId="0">
      <alignment horizontal="left" vertical="center" indent="1"/>
    </xf>
    <xf numFmtId="0" fontId="8" fillId="5" borderId="1" applyAlignment="1" pivotButton="0" quotePrefix="0" xfId="0">
      <alignment horizontal="left" vertical="center" indent="1"/>
    </xf>
    <xf numFmtId="165" fontId="9" fillId="3" borderId="1" applyAlignment="1" pivotButton="0" quotePrefix="0" xfId="0">
      <alignment horizontal="left" vertical="center" indent="1"/>
    </xf>
    <xf numFmtId="0" fontId="0" fillId="3" borderId="1" pivotButton="0" quotePrefix="0" xfId="0"/>
    <xf numFmtId="165" fontId="10" fillId="3" borderId="1" applyAlignment="1" pivotButton="0" quotePrefix="0" xfId="0">
      <alignment horizontal="left" vertical="center" indent="1"/>
    </xf>
    <xf numFmtId="165" fontId="11" fillId="3" borderId="1" applyAlignment="1" pivotButton="0" quotePrefix="0" xfId="0">
      <alignment horizontal="left" vertical="center" indent="1"/>
    </xf>
    <xf numFmtId="0" fontId="8" fillId="6" borderId="1" applyAlignment="1" pivotButton="0" quotePrefix="0" xfId="0">
      <alignment horizontal="left" vertical="center" indent="1"/>
    </xf>
    <xf numFmtId="0" fontId="8" fillId="7" borderId="1" applyAlignment="1" pivotButton="0" quotePrefix="0" xfId="0">
      <alignment horizontal="left" vertical="center" indent="1"/>
    </xf>
    <xf numFmtId="0" fontId="8" fillId="8" borderId="1" applyAlignment="1" pivotButton="0" quotePrefix="0" xfId="0">
      <alignment horizontal="left" vertical="center" indent="1"/>
    </xf>
    <xf numFmtId="9" fontId="12" fillId="3" borderId="1" applyAlignment="1" pivotButton="0" quotePrefix="0" xfId="0">
      <alignment horizontal="left" vertical="center" indent="1"/>
    </xf>
    <xf numFmtId="165" fontId="13" fillId="3" borderId="1" applyAlignment="1" pivotButton="0" quotePrefix="0" xfId="0">
      <alignment horizontal="left" vertical="center" indent="1"/>
    </xf>
    <xf numFmtId="1" fontId="14" fillId="3" borderId="1" applyAlignment="1" pivotButton="0" quotePrefix="0" xfId="0">
      <alignment horizontal="left" vertical="center" indent="1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4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0" pivotButton="0" quotePrefix="0" xfId="0"/>
    <xf numFmtId="9" fontId="4" fillId="0" borderId="1" pivotButton="0" quotePrefix="0" xfId="0"/>
    <xf numFmtId="165" fontId="5" fillId="0" borderId="0" pivotButton="0" quotePrefix="0" xfId="0"/>
    <xf numFmtId="9" fontId="0" fillId="0" borderId="0" pivotButton="0" quotePrefix="0" xfId="0"/>
    <xf numFmtId="165" fontId="0" fillId="0" borderId="1" pivotButton="0" quotePrefix="0" xfId="0"/>
    <xf numFmtId="9" fontId="0" fillId="0" borderId="1" pivotButton="0" quotePrefix="0" xfId="0"/>
    <xf numFmtId="0" fontId="15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ont>
        <color rgb="001E9E62"/>
      </font>
    </dxf>
    <dxf>
      <font>
        <b val="1"/>
        <color rgb="00D64545"/>
      </font>
      <fill>
        <patternFill patternType="solid">
          <fgColor rgb="00FDECEC"/>
        </patternFill>
      </fill>
    </dxf>
    <dxf>
      <font>
        <color rgb="00C98A00"/>
      </font>
    </dxf>
    <dxf>
      <font>
        <b val="1"/>
        <color rgb="001E9E62"/>
      </font>
    </dxf>
    <dxf>
      <font>
        <b val="1"/>
        <color rgb="00D645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Income vs expenses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'Monthly'!B5</f>
            </strRef>
          </tx>
          <spPr>
            <a:solidFill>
              <a:srgbClr val="7C5CFF"/>
            </a:solidFill>
            <a:ln>
              <a:prstDash val="solid"/>
            </a:ln>
          </spPr>
          <cat>
            <numRef>
              <f>'Monthly'!$A$6:$A$17</f>
            </numRef>
          </cat>
          <val>
            <numRef>
              <f>'Monthly'!$B$6:$B$17</f>
            </numRef>
          </val>
        </ser>
        <ser>
          <idx val="1"/>
          <order val="1"/>
          <tx>
            <strRef>
              <f>'Monthly'!C5</f>
            </strRef>
          </tx>
          <spPr>
            <a:solidFill>
              <a:srgbClr val="B9B9CC"/>
            </a:solidFill>
            <a:ln>
              <a:prstDash val="solid"/>
            </a:ln>
          </spPr>
          <cat>
            <numRef>
              <f>'Monthly'!$A$6:$A$17</f>
            </numRef>
          </cat>
          <val>
            <numRef>
              <f>'Monthly'!$C$6:$C$17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Profit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'Monthly'!D5</f>
            </strRef>
          </tx>
          <spPr>
            <a:ln w="28000">
              <a:solidFill>
                <a:srgbClr val="1E9E6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'Monthly'!$A$6:$A$17</f>
            </numRef>
          </cat>
          <val>
            <numRef>
              <f>'Monthly'!$D$6:$D$17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Expenses by category</a:t>
            </a:r>
          </a:p>
        </rich>
      </tx>
    </title>
    <plotArea>
      <pieChart>
        <varyColors val="1"/>
        <ser>
          <idx val="0"/>
          <order val="0"/>
          <tx>
            <strRef>
              <f>'Monthly'!H5</f>
            </strRef>
          </tx>
          <spPr>
            <a:ln>
              <a:prstDash val="solid"/>
            </a:ln>
          </spPr>
          <cat>
            <numRef>
              <f>'Monthly'!$G$6:$G$12</f>
            </numRef>
          </cat>
          <val>
            <numRef>
              <f>'Monthly'!$H$6:$H$12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Income by client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'Monthly'!K5</f>
            </strRef>
          </tx>
          <spPr>
            <a:solidFill>
              <a:srgbClr val="4DA6FF"/>
            </a:solidFill>
            <a:ln>
              <a:prstDash val="solid"/>
            </a:ln>
          </spPr>
          <cat>
            <numRef>
              <f>'Monthly'!$J$6:$J$9</f>
            </numRef>
          </cat>
          <val>
            <numRef>
              <f>'Monthly'!$K$6:$K$9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13</row>
      <rowOff>0</rowOff>
    </from>
    <ext cx="43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30</row>
      <rowOff>0</rowOff>
    </from>
    <ext cx="4320000" cy="288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7</col>
      <colOff>0</colOff>
      <row>30</row>
      <rowOff>0</rowOff>
    </from>
    <ext cx="6120000" cy="288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1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2">
      <c r="B2" s="1" t="inlineStr">
        <is>
          <t>Freelance Money Dashboard</t>
        </is>
      </c>
    </row>
    <row r="3">
      <c r="B3" s="2" t="inlineStr">
        <is>
          <t>Year 2026 · updates automatically from Transactions and Invoices · by AI Solopreneur OS (brainhack.world)</t>
        </is>
      </c>
    </row>
    <row r="5">
      <c r="B5" s="3" t="inlineStr">
        <is>
          <t>INCOME</t>
        </is>
      </c>
      <c r="C5" s="4" t="n"/>
      <c r="D5" s="4" t="n"/>
      <c r="F5" s="5" t="inlineStr">
        <is>
          <t>EXPENSES</t>
        </is>
      </c>
      <c r="G5" s="4" t="n"/>
      <c r="H5" s="4" t="n"/>
      <c r="J5" s="6" t="inlineStr">
        <is>
          <t>PROFIT</t>
        </is>
      </c>
      <c r="K5" s="4" t="n"/>
      <c r="L5" s="4" t="n"/>
    </row>
    <row r="6" ht="20" customHeight="1">
      <c r="B6" s="7">
        <f>Monthly!B18</f>
        <v/>
      </c>
      <c r="C6" s="8" t="n"/>
      <c r="D6" s="8" t="n"/>
      <c r="F6" s="9">
        <f>Monthly!C18</f>
        <v/>
      </c>
      <c r="G6" s="8" t="n"/>
      <c r="H6" s="8" t="n"/>
      <c r="J6" s="10">
        <f>Monthly!D18</f>
        <v/>
      </c>
      <c r="K6" s="8" t="n"/>
      <c r="L6" s="8" t="n"/>
    </row>
    <row r="7" ht="20" customHeight="1">
      <c r="B7" s="8" t="n"/>
      <c r="C7" s="8" t="n"/>
      <c r="D7" s="8" t="n"/>
      <c r="F7" s="8" t="n"/>
      <c r="G7" s="8" t="n"/>
      <c r="H7" s="8" t="n"/>
      <c r="J7" s="8" t="n"/>
      <c r="K7" s="8" t="n"/>
      <c r="L7" s="8" t="n"/>
    </row>
    <row r="9">
      <c r="B9" s="11" t="inlineStr">
        <is>
          <t>MARGIN</t>
        </is>
      </c>
      <c r="C9" s="4" t="n"/>
      <c r="D9" s="4" t="n"/>
      <c r="F9" s="12" t="inlineStr">
        <is>
          <t>UNPAID INVOICES</t>
        </is>
      </c>
      <c r="G9" s="4" t="n"/>
      <c r="H9" s="4" t="n"/>
      <c r="J9" s="13" t="inlineStr">
        <is>
          <t>OVERDUE</t>
        </is>
      </c>
      <c r="K9" s="4" t="n"/>
      <c r="L9" s="4" t="n"/>
    </row>
    <row r="10" ht="20" customHeight="1">
      <c r="B10" s="14">
        <f>Monthly!E18</f>
        <v/>
      </c>
      <c r="C10" s="8" t="n"/>
      <c r="D10" s="8" t="n"/>
      <c r="F10" s="15">
        <f>SUMIFS(Invoices!$E$5:$E$300,Invoices!$G$5:$G$300,"&lt;&gt;Paid",Invoices!$A$5:$A$300,"&lt;&gt;")</f>
        <v/>
      </c>
      <c r="G10" s="8" t="n"/>
      <c r="H10" s="8" t="n"/>
      <c r="J10" s="16">
        <f>COUNTIFS(Invoices!$G$5:$G$300,"Overdue")</f>
        <v/>
      </c>
      <c r="K10" s="8" t="n"/>
      <c r="L10" s="8" t="n"/>
    </row>
    <row r="11" ht="20" customHeight="1">
      <c r="B11" s="8" t="n"/>
      <c r="C11" s="8" t="n"/>
      <c r="D11" s="8" t="n"/>
      <c r="F11" s="8" t="n"/>
      <c r="G11" s="8" t="n"/>
      <c r="H11" s="8" t="n"/>
      <c r="J11" s="8" t="n"/>
      <c r="K11" s="8" t="n"/>
      <c r="L11" s="8" t="n"/>
    </row>
  </sheetData>
  <mergeCells count="12">
    <mergeCell ref="J5:L5"/>
    <mergeCell ref="B10:D11"/>
    <mergeCell ref="B5:D5"/>
    <mergeCell ref="B6:D7"/>
    <mergeCell ref="F5:H5"/>
    <mergeCell ref="F6:H7"/>
    <mergeCell ref="J6:L7"/>
    <mergeCell ref="F10:H11"/>
    <mergeCell ref="J10:L11"/>
    <mergeCell ref="B9:D9"/>
    <mergeCell ref="F9:H9"/>
    <mergeCell ref="J9:L9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22" customWidth="1" min="4" max="4"/>
    <col width="38" customWidth="1" min="5" max="5"/>
    <col width="14" customWidth="1" min="6" max="6"/>
  </cols>
  <sheetData>
    <row r="1" ht="30" customHeight="1">
      <c r="A1" s="17" t="inlineStr">
        <is>
          <t>Transactions</t>
        </is>
      </c>
    </row>
    <row r="2">
      <c r="A2" s="2" t="inlineStr">
        <is>
          <t>Every income and expense, one row each. Example data — replace it with yours (keep the column order).</t>
        </is>
      </c>
    </row>
    <row r="4" ht="22" customHeight="1">
      <c r="A4" s="18" t="inlineStr">
        <is>
          <t>Date</t>
        </is>
      </c>
      <c r="B4" s="18" t="inlineStr">
        <is>
          <t>Type</t>
        </is>
      </c>
      <c r="C4" s="18" t="inlineStr">
        <is>
          <t>Category</t>
        </is>
      </c>
      <c r="D4" s="18" t="inlineStr">
        <is>
          <t>Client / Vendor</t>
        </is>
      </c>
      <c r="E4" s="18" t="inlineStr">
        <is>
          <t>Description</t>
        </is>
      </c>
      <c r="F4" s="18" t="inlineStr">
        <is>
          <t>Amount ($)</t>
        </is>
      </c>
    </row>
    <row r="5">
      <c r="A5" s="19" t="n">
        <v>46024</v>
      </c>
      <c r="B5" s="20" t="inlineStr">
        <is>
          <t>Expense</t>
        </is>
      </c>
      <c r="C5" s="20" t="inlineStr">
        <is>
          <t>Software</t>
        </is>
      </c>
      <c r="D5" s="20" t="inlineStr">
        <is>
          <t>Notion / Google / Canva</t>
        </is>
      </c>
      <c r="E5" s="20" t="inlineStr">
        <is>
          <t>Monthly tools</t>
        </is>
      </c>
      <c r="F5" s="21" t="n">
        <v>42</v>
      </c>
    </row>
    <row r="6">
      <c r="A6" s="19" t="n">
        <v>46027</v>
      </c>
      <c r="B6" s="20" t="inlineStr">
        <is>
          <t>Income</t>
        </is>
      </c>
      <c r="C6" s="20" t="inlineStr">
        <is>
          <t>Client work</t>
        </is>
      </c>
      <c r="D6" s="20" t="inlineStr">
        <is>
          <t>Northwind Studio</t>
        </is>
      </c>
      <c r="E6" s="20" t="inlineStr">
        <is>
          <t>Jan retainer / project</t>
        </is>
      </c>
      <c r="F6" s="21" t="n">
        <v>1300</v>
      </c>
    </row>
    <row r="7">
      <c r="A7" s="19" t="n">
        <v>46031</v>
      </c>
      <c r="B7" s="20" t="inlineStr">
        <is>
          <t>Expense</t>
        </is>
      </c>
      <c r="C7" s="20" t="inlineStr">
        <is>
          <t>Marketing</t>
        </is>
      </c>
      <c r="D7" s="20" t="inlineStr">
        <is>
          <t>Ads &amp; promo</t>
        </is>
      </c>
      <c r="E7" s="20" t="inlineStr">
        <is>
          <t>Small promo test</t>
        </is>
      </c>
      <c r="F7" s="21" t="n">
        <v>50</v>
      </c>
    </row>
    <row r="8">
      <c r="A8" s="19" t="n">
        <v>46037</v>
      </c>
      <c r="B8" s="20" t="inlineStr">
        <is>
          <t>Expense</t>
        </is>
      </c>
      <c r="C8" s="20" t="inlineStr">
        <is>
          <t>Taxes &amp; fees</t>
        </is>
      </c>
      <c r="D8" s="20" t="inlineStr">
        <is>
          <t>Payment fees</t>
        </is>
      </c>
      <c r="E8" s="20" t="inlineStr">
        <is>
          <t>Processing fees</t>
        </is>
      </c>
      <c r="F8" s="21" t="n">
        <v>27</v>
      </c>
    </row>
    <row r="9">
      <c r="A9" s="19" t="n">
        <v>46041</v>
      </c>
      <c r="B9" s="20" t="inlineStr">
        <is>
          <t>Income</t>
        </is>
      </c>
      <c r="C9" s="20" t="inlineStr">
        <is>
          <t>Client work</t>
        </is>
      </c>
      <c r="D9" s="20" t="inlineStr">
        <is>
          <t>Fern &amp; Co</t>
        </is>
      </c>
      <c r="E9" s="20" t="inlineStr">
        <is>
          <t>Jan retainer / project</t>
        </is>
      </c>
      <c r="F9" s="21" t="n">
        <v>900</v>
      </c>
    </row>
    <row r="10">
      <c r="A10" s="19" t="n">
        <v>46055</v>
      </c>
      <c r="B10" s="20" t="inlineStr">
        <is>
          <t>Expense</t>
        </is>
      </c>
      <c r="C10" s="20" t="inlineStr">
        <is>
          <t>Software</t>
        </is>
      </c>
      <c r="D10" s="20" t="inlineStr">
        <is>
          <t>Notion / Google / Canva</t>
        </is>
      </c>
      <c r="E10" s="20" t="inlineStr">
        <is>
          <t>Monthly tools</t>
        </is>
      </c>
      <c r="F10" s="21" t="n">
        <v>42</v>
      </c>
    </row>
    <row r="11">
      <c r="A11" s="19" t="n">
        <v>46062</v>
      </c>
      <c r="B11" s="20" t="inlineStr">
        <is>
          <t>Expense</t>
        </is>
      </c>
      <c r="C11" s="20" t="inlineStr">
        <is>
          <t>Marketing</t>
        </is>
      </c>
      <c r="D11" s="20" t="inlineStr">
        <is>
          <t>Ads &amp; promo</t>
        </is>
      </c>
      <c r="E11" s="20" t="inlineStr">
        <is>
          <t>Small promo test</t>
        </is>
      </c>
      <c r="F11" s="21" t="n">
        <v>70</v>
      </c>
    </row>
    <row r="12">
      <c r="A12" s="19" t="n">
        <v>46065</v>
      </c>
      <c r="B12" s="20" t="inlineStr">
        <is>
          <t>Income</t>
        </is>
      </c>
      <c r="C12" s="20" t="inlineStr">
        <is>
          <t>Client work</t>
        </is>
      </c>
      <c r="D12" s="20" t="inlineStr">
        <is>
          <t>Lumen Coffee</t>
        </is>
      </c>
      <c r="E12" s="20" t="inlineStr">
        <is>
          <t>Feb retainer / project</t>
        </is>
      </c>
      <c r="F12" s="21" t="n">
        <v>650</v>
      </c>
    </row>
    <row r="13">
      <c r="A13" s="19" t="n">
        <v>46068</v>
      </c>
      <c r="B13" s="20" t="inlineStr">
        <is>
          <t>Expense</t>
        </is>
      </c>
      <c r="C13" s="20" t="inlineStr">
        <is>
          <t>Taxes &amp; fees</t>
        </is>
      </c>
      <c r="D13" s="20" t="inlineStr">
        <is>
          <t>Payment fees</t>
        </is>
      </c>
      <c r="E13" s="20" t="inlineStr">
        <is>
          <t>Processing fees</t>
        </is>
      </c>
      <c r="F13" s="21" t="n">
        <v>29</v>
      </c>
    </row>
    <row r="14">
      <c r="A14" s="19" t="n">
        <v>46071</v>
      </c>
      <c r="B14" s="20" t="inlineStr">
        <is>
          <t>Expense</t>
        </is>
      </c>
      <c r="C14" s="20" t="inlineStr">
        <is>
          <t>Equipment</t>
        </is>
      </c>
      <c r="D14" s="20" t="inlineStr">
        <is>
          <t>Electronics store</t>
        </is>
      </c>
      <c r="E14" s="20" t="inlineStr">
        <is>
          <t>Monitor / accessories</t>
        </is>
      </c>
      <c r="F14" s="21" t="n">
        <v>260</v>
      </c>
    </row>
    <row r="15">
      <c r="A15" s="19" t="n">
        <v>46072</v>
      </c>
      <c r="B15" s="20" t="inlineStr">
        <is>
          <t>Income</t>
        </is>
      </c>
      <c r="C15" s="20" t="inlineStr">
        <is>
          <t>Client work</t>
        </is>
      </c>
      <c r="D15" s="20" t="inlineStr">
        <is>
          <t>Fern &amp; Co</t>
        </is>
      </c>
      <c r="E15" s="20" t="inlineStr">
        <is>
          <t>Feb retainer / project</t>
        </is>
      </c>
      <c r="F15" s="21" t="n">
        <v>1000</v>
      </c>
    </row>
    <row r="16">
      <c r="A16" s="19" t="n">
        <v>46083</v>
      </c>
      <c r="B16" s="20" t="inlineStr">
        <is>
          <t>Expense</t>
        </is>
      </c>
      <c r="C16" s="20" t="inlineStr">
        <is>
          <t>Software</t>
        </is>
      </c>
      <c r="D16" s="20" t="inlineStr">
        <is>
          <t>Notion / Google / Canva</t>
        </is>
      </c>
      <c r="E16" s="20" t="inlineStr">
        <is>
          <t>Monthly tools</t>
        </is>
      </c>
      <c r="F16" s="21" t="n">
        <v>42</v>
      </c>
    </row>
    <row r="17">
      <c r="A17" s="19" t="n">
        <v>46086</v>
      </c>
      <c r="B17" s="20" t="inlineStr">
        <is>
          <t>Income</t>
        </is>
      </c>
      <c r="C17" s="20" t="inlineStr">
        <is>
          <t>Client work</t>
        </is>
      </c>
      <c r="D17" s="20" t="inlineStr">
        <is>
          <t>Northwind Studio</t>
        </is>
      </c>
      <c r="E17" s="20" t="inlineStr">
        <is>
          <t>Mar retainer / project</t>
        </is>
      </c>
      <c r="F17" s="21" t="n">
        <v>1500</v>
      </c>
    </row>
    <row r="18">
      <c r="A18" s="19" t="n">
        <v>46090</v>
      </c>
      <c r="B18" s="20" t="inlineStr">
        <is>
          <t>Expense</t>
        </is>
      </c>
      <c r="C18" s="20" t="inlineStr">
        <is>
          <t>Marketing</t>
        </is>
      </c>
      <c r="D18" s="20" t="inlineStr">
        <is>
          <t>Ads &amp; promo</t>
        </is>
      </c>
      <c r="E18" s="20" t="inlineStr">
        <is>
          <t>Small promo test</t>
        </is>
      </c>
      <c r="F18" s="21" t="n">
        <v>30</v>
      </c>
    </row>
    <row r="19">
      <c r="A19" s="19" t="n">
        <v>46093</v>
      </c>
      <c r="B19" s="20" t="inlineStr">
        <is>
          <t>Income</t>
        </is>
      </c>
      <c r="C19" s="20" t="inlineStr">
        <is>
          <t>Client work</t>
        </is>
      </c>
      <c r="D19" s="20" t="inlineStr">
        <is>
          <t>Lumen Coffee</t>
        </is>
      </c>
      <c r="E19" s="20" t="inlineStr">
        <is>
          <t>Mar retainer / project</t>
        </is>
      </c>
      <c r="F19" s="21" t="n">
        <v>750</v>
      </c>
    </row>
    <row r="20">
      <c r="A20" s="19" t="n">
        <v>46096</v>
      </c>
      <c r="B20" s="20" t="inlineStr">
        <is>
          <t>Expense</t>
        </is>
      </c>
      <c r="C20" s="20" t="inlineStr">
        <is>
          <t>Taxes &amp; fees</t>
        </is>
      </c>
      <c r="D20" s="20" t="inlineStr">
        <is>
          <t>Payment fees</t>
        </is>
      </c>
      <c r="E20" s="20" t="inlineStr">
        <is>
          <t>Processing fees</t>
        </is>
      </c>
      <c r="F20" s="21" t="n">
        <v>31</v>
      </c>
    </row>
    <row r="21">
      <c r="A21" s="19" t="n">
        <v>46101</v>
      </c>
      <c r="B21" s="20" t="inlineStr">
        <is>
          <t>Income</t>
        </is>
      </c>
      <c r="C21" s="20" t="inlineStr">
        <is>
          <t>Products</t>
        </is>
      </c>
      <c r="D21" s="20" t="inlineStr">
        <is>
          <t>Online sales</t>
        </is>
      </c>
      <c r="E21" s="20" t="inlineStr">
        <is>
          <t>Digital product sales</t>
        </is>
      </c>
      <c r="F21" s="21" t="n">
        <v>220</v>
      </c>
    </row>
    <row r="22">
      <c r="A22" s="22" t="n"/>
      <c r="F22" s="23" t="n"/>
    </row>
    <row r="23">
      <c r="A23" s="22" t="n"/>
      <c r="F23" s="23" t="n"/>
    </row>
    <row r="24">
      <c r="A24" s="22" t="n"/>
      <c r="F24" s="23" t="n"/>
    </row>
    <row r="25">
      <c r="A25" s="22" t="n"/>
      <c r="F25" s="23" t="n"/>
    </row>
    <row r="26">
      <c r="A26" s="22" t="n"/>
      <c r="F26" s="23" t="n"/>
    </row>
    <row r="27">
      <c r="A27" s="22" t="n"/>
      <c r="F27" s="23" t="n"/>
    </row>
    <row r="28">
      <c r="A28" s="22" t="n"/>
      <c r="F28" s="23" t="n"/>
    </row>
    <row r="29">
      <c r="A29" s="22" t="n"/>
      <c r="F29" s="23" t="n"/>
    </row>
    <row r="30">
      <c r="A30" s="22" t="n"/>
      <c r="F30" s="23" t="n"/>
    </row>
    <row r="31">
      <c r="A31" s="22" t="n"/>
      <c r="F31" s="23" t="n"/>
    </row>
    <row r="32">
      <c r="A32" s="22" t="n"/>
      <c r="F32" s="23" t="n"/>
    </row>
    <row r="33">
      <c r="A33" s="22" t="n"/>
      <c r="F33" s="23" t="n"/>
    </row>
    <row r="34">
      <c r="A34" s="22" t="n"/>
      <c r="F34" s="23" t="n"/>
    </row>
    <row r="35">
      <c r="A35" s="22" t="n"/>
      <c r="F35" s="23" t="n"/>
    </row>
    <row r="36">
      <c r="A36" s="22" t="n"/>
      <c r="F36" s="23" t="n"/>
    </row>
    <row r="37">
      <c r="A37" s="22" t="n"/>
      <c r="F37" s="23" t="n"/>
    </row>
    <row r="38">
      <c r="A38" s="22" t="n"/>
      <c r="F38" s="23" t="n"/>
    </row>
    <row r="39">
      <c r="A39" s="22" t="n"/>
      <c r="F39" s="23" t="n"/>
    </row>
    <row r="40">
      <c r="A40" s="22" t="n"/>
      <c r="F40" s="23" t="n"/>
    </row>
    <row r="41">
      <c r="A41" s="22" t="n"/>
      <c r="F41" s="23" t="n"/>
    </row>
    <row r="42">
      <c r="A42" s="22" t="n"/>
      <c r="F42" s="23" t="n"/>
    </row>
    <row r="43">
      <c r="A43" s="22" t="n"/>
      <c r="F43" s="23" t="n"/>
    </row>
    <row r="44">
      <c r="A44" s="22" t="n"/>
      <c r="F44" s="23" t="n"/>
    </row>
    <row r="45">
      <c r="A45" s="22" t="n"/>
      <c r="F45" s="23" t="n"/>
    </row>
    <row r="46">
      <c r="A46" s="22" t="n"/>
      <c r="F46" s="23" t="n"/>
    </row>
    <row r="47">
      <c r="A47" s="22" t="n"/>
      <c r="F47" s="23" t="n"/>
    </row>
    <row r="48">
      <c r="A48" s="22" t="n"/>
      <c r="F48" s="23" t="n"/>
    </row>
    <row r="49">
      <c r="A49" s="22" t="n"/>
      <c r="F49" s="23" t="n"/>
    </row>
    <row r="50">
      <c r="A50" s="22" t="n"/>
      <c r="F50" s="23" t="n"/>
    </row>
    <row r="51">
      <c r="A51" s="22" t="n"/>
      <c r="F51" s="23" t="n"/>
    </row>
    <row r="52">
      <c r="A52" s="22" t="n"/>
      <c r="F52" s="23" t="n"/>
    </row>
    <row r="53">
      <c r="A53" s="22" t="n"/>
      <c r="F53" s="23" t="n"/>
    </row>
    <row r="54">
      <c r="A54" s="22" t="n"/>
      <c r="F54" s="23" t="n"/>
    </row>
    <row r="55">
      <c r="A55" s="22" t="n"/>
      <c r="F55" s="23" t="n"/>
    </row>
    <row r="56">
      <c r="A56" s="22" t="n"/>
      <c r="F56" s="23" t="n"/>
    </row>
    <row r="57">
      <c r="A57" s="22" t="n"/>
      <c r="F57" s="23" t="n"/>
    </row>
    <row r="58">
      <c r="A58" s="22" t="n"/>
      <c r="F58" s="23" t="n"/>
    </row>
    <row r="59">
      <c r="A59" s="22" t="n"/>
      <c r="F59" s="23" t="n"/>
    </row>
    <row r="60">
      <c r="A60" s="22" t="n"/>
      <c r="F60" s="23" t="n"/>
    </row>
    <row r="61">
      <c r="A61" s="22" t="n"/>
      <c r="F61" s="23" t="n"/>
    </row>
    <row r="62">
      <c r="A62" s="22" t="n"/>
      <c r="F62" s="23" t="n"/>
    </row>
    <row r="63">
      <c r="A63" s="22" t="n"/>
      <c r="F63" s="23" t="n"/>
    </row>
    <row r="64">
      <c r="A64" s="22" t="n"/>
      <c r="F64" s="23" t="n"/>
    </row>
    <row r="65">
      <c r="A65" s="22" t="n"/>
      <c r="F65" s="23" t="n"/>
    </row>
    <row r="66">
      <c r="A66" s="22" t="n"/>
      <c r="F66" s="23" t="n"/>
    </row>
    <row r="67">
      <c r="A67" s="22" t="n"/>
      <c r="F67" s="23" t="n"/>
    </row>
    <row r="68">
      <c r="A68" s="22" t="n"/>
      <c r="F68" s="23" t="n"/>
    </row>
    <row r="69">
      <c r="A69" s="22" t="n"/>
      <c r="F69" s="23" t="n"/>
    </row>
    <row r="70">
      <c r="A70" s="22" t="n"/>
      <c r="F70" s="23" t="n"/>
    </row>
    <row r="71">
      <c r="A71" s="22" t="n"/>
      <c r="F71" s="23" t="n"/>
    </row>
    <row r="72">
      <c r="A72" s="22" t="n"/>
      <c r="F72" s="23" t="n"/>
    </row>
    <row r="73">
      <c r="A73" s="22" t="n"/>
      <c r="F73" s="23" t="n"/>
    </row>
    <row r="74">
      <c r="A74" s="22" t="n"/>
      <c r="F74" s="23" t="n"/>
    </row>
    <row r="75">
      <c r="A75" s="22" t="n"/>
      <c r="F75" s="23" t="n"/>
    </row>
    <row r="76">
      <c r="A76" s="22" t="n"/>
      <c r="F76" s="23" t="n"/>
    </row>
    <row r="77">
      <c r="A77" s="22" t="n"/>
      <c r="F77" s="23" t="n"/>
    </row>
    <row r="78">
      <c r="A78" s="22" t="n"/>
      <c r="F78" s="23" t="n"/>
    </row>
    <row r="79">
      <c r="A79" s="22" t="n"/>
      <c r="F79" s="23" t="n"/>
    </row>
    <row r="80">
      <c r="A80" s="22" t="n"/>
      <c r="F80" s="23" t="n"/>
    </row>
    <row r="81">
      <c r="A81" s="22" t="n"/>
      <c r="F81" s="23" t="n"/>
    </row>
    <row r="82">
      <c r="A82" s="22" t="n"/>
      <c r="F82" s="23" t="n"/>
    </row>
    <row r="83">
      <c r="A83" s="22" t="n"/>
      <c r="F83" s="23" t="n"/>
    </row>
    <row r="84">
      <c r="A84" s="22" t="n"/>
      <c r="F84" s="23" t="n"/>
    </row>
    <row r="85">
      <c r="A85" s="22" t="n"/>
      <c r="F85" s="23" t="n"/>
    </row>
    <row r="86">
      <c r="A86" s="22" t="n"/>
      <c r="F86" s="23" t="n"/>
    </row>
    <row r="87">
      <c r="A87" s="22" t="n"/>
      <c r="F87" s="23" t="n"/>
    </row>
    <row r="88">
      <c r="A88" s="22" t="n"/>
      <c r="F88" s="23" t="n"/>
    </row>
    <row r="89">
      <c r="A89" s="22" t="n"/>
      <c r="F89" s="23" t="n"/>
    </row>
    <row r="90">
      <c r="A90" s="22" t="n"/>
      <c r="F90" s="23" t="n"/>
    </row>
    <row r="91">
      <c r="A91" s="22" t="n"/>
      <c r="F91" s="23" t="n"/>
    </row>
    <row r="92">
      <c r="A92" s="22" t="n"/>
      <c r="F92" s="23" t="n"/>
    </row>
    <row r="93">
      <c r="A93" s="22" t="n"/>
      <c r="F93" s="23" t="n"/>
    </row>
    <row r="94">
      <c r="A94" s="22" t="n"/>
      <c r="F94" s="23" t="n"/>
    </row>
    <row r="95">
      <c r="A95" s="22" t="n"/>
      <c r="F95" s="23" t="n"/>
    </row>
    <row r="96">
      <c r="A96" s="22" t="n"/>
      <c r="F96" s="23" t="n"/>
    </row>
    <row r="97">
      <c r="A97" s="22" t="n"/>
      <c r="F97" s="23" t="n"/>
    </row>
    <row r="98">
      <c r="A98" s="22" t="n"/>
      <c r="F98" s="23" t="n"/>
    </row>
    <row r="99">
      <c r="A99" s="22" t="n"/>
      <c r="F99" s="23" t="n"/>
    </row>
    <row r="100">
      <c r="A100" s="22" t="n"/>
      <c r="F100" s="23" t="n"/>
    </row>
    <row r="101">
      <c r="A101" s="22" t="n"/>
      <c r="F101" s="23" t="n"/>
    </row>
    <row r="102">
      <c r="A102" s="22" t="n"/>
      <c r="F102" s="23" t="n"/>
    </row>
    <row r="103">
      <c r="A103" s="22" t="n"/>
      <c r="F103" s="23" t="n"/>
    </row>
    <row r="104">
      <c r="A104" s="22" t="n"/>
      <c r="F104" s="23" t="n"/>
    </row>
    <row r="105">
      <c r="A105" s="22" t="n"/>
      <c r="F105" s="23" t="n"/>
    </row>
    <row r="106">
      <c r="A106" s="22" t="n"/>
      <c r="F106" s="23" t="n"/>
    </row>
    <row r="107">
      <c r="A107" s="22" t="n"/>
      <c r="F107" s="23" t="n"/>
    </row>
    <row r="108">
      <c r="A108" s="22" t="n"/>
      <c r="F108" s="23" t="n"/>
    </row>
    <row r="109">
      <c r="A109" s="22" t="n"/>
      <c r="F109" s="23" t="n"/>
    </row>
    <row r="110">
      <c r="A110" s="22" t="n"/>
      <c r="F110" s="23" t="n"/>
    </row>
    <row r="111">
      <c r="A111" s="22" t="n"/>
      <c r="F111" s="23" t="n"/>
    </row>
    <row r="112">
      <c r="A112" s="22" t="n"/>
      <c r="F112" s="23" t="n"/>
    </row>
    <row r="113">
      <c r="A113" s="22" t="n"/>
      <c r="F113" s="23" t="n"/>
    </row>
    <row r="114">
      <c r="A114" s="22" t="n"/>
      <c r="F114" s="23" t="n"/>
    </row>
    <row r="115">
      <c r="A115" s="22" t="n"/>
      <c r="F115" s="23" t="n"/>
    </row>
    <row r="116">
      <c r="A116" s="22" t="n"/>
      <c r="F116" s="23" t="n"/>
    </row>
    <row r="117">
      <c r="A117" s="22" t="n"/>
      <c r="F117" s="23" t="n"/>
    </row>
    <row r="118">
      <c r="A118" s="22" t="n"/>
      <c r="F118" s="23" t="n"/>
    </row>
    <row r="119">
      <c r="A119" s="22" t="n"/>
      <c r="F119" s="23" t="n"/>
    </row>
    <row r="120">
      <c r="A120" s="22" t="n"/>
      <c r="F120" s="23" t="n"/>
    </row>
    <row r="121">
      <c r="A121" s="22" t="n"/>
      <c r="F121" s="23" t="n"/>
    </row>
    <row r="122">
      <c r="A122" s="22" t="n"/>
      <c r="F122" s="23" t="n"/>
    </row>
    <row r="123">
      <c r="A123" s="22" t="n"/>
      <c r="F123" s="23" t="n"/>
    </row>
    <row r="124">
      <c r="A124" s="22" t="n"/>
      <c r="F124" s="23" t="n"/>
    </row>
    <row r="125">
      <c r="A125" s="22" t="n"/>
      <c r="F125" s="23" t="n"/>
    </row>
    <row r="126">
      <c r="A126" s="22" t="n"/>
      <c r="F126" s="23" t="n"/>
    </row>
    <row r="127">
      <c r="A127" s="22" t="n"/>
      <c r="F127" s="23" t="n"/>
    </row>
    <row r="128">
      <c r="A128" s="22" t="n"/>
      <c r="F128" s="23" t="n"/>
    </row>
    <row r="129">
      <c r="A129" s="22" t="n"/>
      <c r="F129" s="23" t="n"/>
    </row>
    <row r="130">
      <c r="A130" s="22" t="n"/>
      <c r="F130" s="23" t="n"/>
    </row>
    <row r="131">
      <c r="A131" s="22" t="n"/>
      <c r="F131" s="23" t="n"/>
    </row>
    <row r="132">
      <c r="A132" s="22" t="n"/>
      <c r="F132" s="23" t="n"/>
    </row>
    <row r="133">
      <c r="A133" s="22" t="n"/>
      <c r="F133" s="23" t="n"/>
    </row>
    <row r="134">
      <c r="A134" s="22" t="n"/>
      <c r="F134" s="23" t="n"/>
    </row>
    <row r="135">
      <c r="A135" s="22" t="n"/>
      <c r="F135" s="23" t="n"/>
    </row>
    <row r="136">
      <c r="A136" s="22" t="n"/>
      <c r="F136" s="23" t="n"/>
    </row>
    <row r="137">
      <c r="A137" s="22" t="n"/>
      <c r="F137" s="23" t="n"/>
    </row>
    <row r="138">
      <c r="A138" s="22" t="n"/>
      <c r="F138" s="23" t="n"/>
    </row>
    <row r="139">
      <c r="A139" s="22" t="n"/>
      <c r="F139" s="23" t="n"/>
    </row>
    <row r="140">
      <c r="A140" s="22" t="n"/>
      <c r="F140" s="23" t="n"/>
    </row>
    <row r="141">
      <c r="A141" s="22" t="n"/>
      <c r="F141" s="23" t="n"/>
    </row>
    <row r="142">
      <c r="A142" s="22" t="n"/>
      <c r="F142" s="23" t="n"/>
    </row>
    <row r="143">
      <c r="A143" s="22" t="n"/>
      <c r="F143" s="23" t="n"/>
    </row>
    <row r="144">
      <c r="A144" s="22" t="n"/>
      <c r="F144" s="23" t="n"/>
    </row>
    <row r="145">
      <c r="A145" s="22" t="n"/>
      <c r="F145" s="23" t="n"/>
    </row>
    <row r="146">
      <c r="A146" s="22" t="n"/>
      <c r="F146" s="23" t="n"/>
    </row>
    <row r="147">
      <c r="A147" s="22" t="n"/>
      <c r="F147" s="23" t="n"/>
    </row>
    <row r="148">
      <c r="A148" s="22" t="n"/>
      <c r="F148" s="23" t="n"/>
    </row>
    <row r="149">
      <c r="A149" s="22" t="n"/>
      <c r="F149" s="23" t="n"/>
    </row>
    <row r="150">
      <c r="A150" s="22" t="n"/>
      <c r="F150" s="23" t="n"/>
    </row>
    <row r="151">
      <c r="A151" s="22" t="n"/>
      <c r="F151" s="23" t="n"/>
    </row>
    <row r="152">
      <c r="A152" s="22" t="n"/>
      <c r="F152" s="23" t="n"/>
    </row>
    <row r="153">
      <c r="A153" s="22" t="n"/>
      <c r="F153" s="23" t="n"/>
    </row>
    <row r="154">
      <c r="A154" s="22" t="n"/>
      <c r="F154" s="23" t="n"/>
    </row>
    <row r="155">
      <c r="A155" s="22" t="n"/>
      <c r="F155" s="23" t="n"/>
    </row>
    <row r="156">
      <c r="A156" s="22" t="n"/>
      <c r="F156" s="23" t="n"/>
    </row>
    <row r="157">
      <c r="A157" s="22" t="n"/>
      <c r="F157" s="23" t="n"/>
    </row>
    <row r="158">
      <c r="A158" s="22" t="n"/>
      <c r="F158" s="23" t="n"/>
    </row>
    <row r="159">
      <c r="A159" s="22" t="n"/>
      <c r="F159" s="23" t="n"/>
    </row>
    <row r="160">
      <c r="A160" s="22" t="n"/>
      <c r="F160" s="23" t="n"/>
    </row>
    <row r="161">
      <c r="A161" s="22" t="n"/>
      <c r="F161" s="23" t="n"/>
    </row>
    <row r="162">
      <c r="A162" s="22" t="n"/>
      <c r="F162" s="23" t="n"/>
    </row>
    <row r="163">
      <c r="A163" s="22" t="n"/>
      <c r="F163" s="23" t="n"/>
    </row>
    <row r="164">
      <c r="A164" s="22" t="n"/>
      <c r="F164" s="23" t="n"/>
    </row>
    <row r="165">
      <c r="A165" s="22" t="n"/>
      <c r="F165" s="23" t="n"/>
    </row>
    <row r="166">
      <c r="A166" s="22" t="n"/>
      <c r="F166" s="23" t="n"/>
    </row>
    <row r="167">
      <c r="A167" s="22" t="n"/>
      <c r="F167" s="23" t="n"/>
    </row>
    <row r="168">
      <c r="A168" s="22" t="n"/>
      <c r="F168" s="23" t="n"/>
    </row>
    <row r="169">
      <c r="A169" s="22" t="n"/>
      <c r="F169" s="23" t="n"/>
    </row>
    <row r="170">
      <c r="A170" s="22" t="n"/>
      <c r="F170" s="23" t="n"/>
    </row>
    <row r="171">
      <c r="A171" s="22" t="n"/>
      <c r="F171" s="23" t="n"/>
    </row>
    <row r="172">
      <c r="A172" s="22" t="n"/>
      <c r="F172" s="23" t="n"/>
    </row>
    <row r="173">
      <c r="A173" s="22" t="n"/>
      <c r="F173" s="23" t="n"/>
    </row>
    <row r="174">
      <c r="A174" s="22" t="n"/>
      <c r="F174" s="23" t="n"/>
    </row>
    <row r="175">
      <c r="A175" s="22" t="n"/>
      <c r="F175" s="23" t="n"/>
    </row>
    <row r="176">
      <c r="A176" s="22" t="n"/>
      <c r="F176" s="23" t="n"/>
    </row>
    <row r="177">
      <c r="A177" s="22" t="n"/>
      <c r="F177" s="23" t="n"/>
    </row>
    <row r="178">
      <c r="A178" s="22" t="n"/>
      <c r="F178" s="23" t="n"/>
    </row>
    <row r="179">
      <c r="A179" s="22" t="n"/>
      <c r="F179" s="23" t="n"/>
    </row>
    <row r="180">
      <c r="A180" s="22" t="n"/>
      <c r="F180" s="23" t="n"/>
    </row>
    <row r="181">
      <c r="A181" s="22" t="n"/>
      <c r="F181" s="23" t="n"/>
    </row>
    <row r="182">
      <c r="A182" s="22" t="n"/>
      <c r="F182" s="23" t="n"/>
    </row>
    <row r="183">
      <c r="A183" s="22" t="n"/>
      <c r="F183" s="23" t="n"/>
    </row>
    <row r="184">
      <c r="A184" s="22" t="n"/>
      <c r="F184" s="23" t="n"/>
    </row>
    <row r="185">
      <c r="A185" s="22" t="n"/>
      <c r="F185" s="23" t="n"/>
    </row>
    <row r="186">
      <c r="A186" s="22" t="n"/>
      <c r="F186" s="23" t="n"/>
    </row>
    <row r="187">
      <c r="A187" s="22" t="n"/>
      <c r="F187" s="23" t="n"/>
    </row>
    <row r="188">
      <c r="A188" s="22" t="n"/>
      <c r="F188" s="23" t="n"/>
    </row>
    <row r="189">
      <c r="A189" s="22" t="n"/>
      <c r="F189" s="23" t="n"/>
    </row>
    <row r="190">
      <c r="A190" s="22" t="n"/>
      <c r="F190" s="23" t="n"/>
    </row>
    <row r="191">
      <c r="A191" s="22" t="n"/>
      <c r="F191" s="23" t="n"/>
    </row>
    <row r="192">
      <c r="A192" s="22" t="n"/>
      <c r="F192" s="23" t="n"/>
    </row>
    <row r="193">
      <c r="A193" s="22" t="n"/>
      <c r="F193" s="23" t="n"/>
    </row>
    <row r="194">
      <c r="A194" s="22" t="n"/>
      <c r="F194" s="23" t="n"/>
    </row>
    <row r="195">
      <c r="A195" s="22" t="n"/>
      <c r="F195" s="23" t="n"/>
    </row>
    <row r="196">
      <c r="A196" s="22" t="n"/>
      <c r="F196" s="23" t="n"/>
    </row>
    <row r="197">
      <c r="A197" s="22" t="n"/>
      <c r="F197" s="23" t="n"/>
    </row>
    <row r="198">
      <c r="A198" s="22" t="n"/>
      <c r="F198" s="23" t="n"/>
    </row>
    <row r="199">
      <c r="A199" s="22" t="n"/>
      <c r="F199" s="23" t="n"/>
    </row>
    <row r="200">
      <c r="A200" s="22" t="n"/>
      <c r="F200" s="23" t="n"/>
    </row>
    <row r="201">
      <c r="A201" s="22" t="n"/>
      <c r="F201" s="23" t="n"/>
    </row>
    <row r="202">
      <c r="A202" s="22" t="n"/>
      <c r="F202" s="23" t="n"/>
    </row>
    <row r="203">
      <c r="A203" s="22" t="n"/>
      <c r="F203" s="23" t="n"/>
    </row>
    <row r="204">
      <c r="A204" s="22" t="n"/>
      <c r="F204" s="23" t="n"/>
    </row>
    <row r="205">
      <c r="A205" s="22" t="n"/>
      <c r="F205" s="23" t="n"/>
    </row>
    <row r="206">
      <c r="A206" s="22" t="n"/>
      <c r="F206" s="23" t="n"/>
    </row>
    <row r="207">
      <c r="A207" s="22" t="n"/>
      <c r="F207" s="23" t="n"/>
    </row>
    <row r="208">
      <c r="A208" s="22" t="n"/>
      <c r="F208" s="23" t="n"/>
    </row>
    <row r="209">
      <c r="A209" s="22" t="n"/>
      <c r="F209" s="23" t="n"/>
    </row>
    <row r="210">
      <c r="A210" s="22" t="n"/>
      <c r="F210" s="23" t="n"/>
    </row>
    <row r="211">
      <c r="A211" s="22" t="n"/>
      <c r="F211" s="23" t="n"/>
    </row>
    <row r="212">
      <c r="A212" s="22" t="n"/>
      <c r="F212" s="23" t="n"/>
    </row>
    <row r="213">
      <c r="A213" s="22" t="n"/>
      <c r="F213" s="23" t="n"/>
    </row>
    <row r="214">
      <c r="A214" s="22" t="n"/>
      <c r="F214" s="23" t="n"/>
    </row>
    <row r="215">
      <c r="A215" s="22" t="n"/>
      <c r="F215" s="23" t="n"/>
    </row>
    <row r="216">
      <c r="A216" s="22" t="n"/>
      <c r="F216" s="23" t="n"/>
    </row>
    <row r="217">
      <c r="A217" s="22" t="n"/>
      <c r="F217" s="23" t="n"/>
    </row>
    <row r="218">
      <c r="A218" s="22" t="n"/>
      <c r="F218" s="23" t="n"/>
    </row>
    <row r="219">
      <c r="A219" s="22" t="n"/>
      <c r="F219" s="23" t="n"/>
    </row>
    <row r="220">
      <c r="A220" s="22" t="n"/>
      <c r="F220" s="23" t="n"/>
    </row>
    <row r="221">
      <c r="A221" s="22" t="n"/>
      <c r="F221" s="23" t="n"/>
    </row>
    <row r="222">
      <c r="A222" s="22" t="n"/>
      <c r="F222" s="23" t="n"/>
    </row>
    <row r="223">
      <c r="A223" s="22" t="n"/>
      <c r="F223" s="23" t="n"/>
    </row>
    <row r="224">
      <c r="A224" s="22" t="n"/>
      <c r="F224" s="23" t="n"/>
    </row>
    <row r="225">
      <c r="A225" s="22" t="n"/>
      <c r="F225" s="23" t="n"/>
    </row>
    <row r="226">
      <c r="A226" s="22" t="n"/>
      <c r="F226" s="23" t="n"/>
    </row>
    <row r="227">
      <c r="A227" s="22" t="n"/>
      <c r="F227" s="23" t="n"/>
    </row>
    <row r="228">
      <c r="A228" s="22" t="n"/>
      <c r="F228" s="23" t="n"/>
    </row>
    <row r="229">
      <c r="A229" s="22" t="n"/>
      <c r="F229" s="23" t="n"/>
    </row>
    <row r="230">
      <c r="A230" s="22" t="n"/>
      <c r="F230" s="23" t="n"/>
    </row>
    <row r="231">
      <c r="A231" s="22" t="n"/>
      <c r="F231" s="23" t="n"/>
    </row>
    <row r="232">
      <c r="A232" s="22" t="n"/>
      <c r="F232" s="23" t="n"/>
    </row>
    <row r="233">
      <c r="A233" s="22" t="n"/>
      <c r="F233" s="23" t="n"/>
    </row>
    <row r="234">
      <c r="A234" s="22" t="n"/>
      <c r="F234" s="23" t="n"/>
    </row>
    <row r="235">
      <c r="A235" s="22" t="n"/>
      <c r="F235" s="23" t="n"/>
    </row>
    <row r="236">
      <c r="A236" s="22" t="n"/>
      <c r="F236" s="23" t="n"/>
    </row>
    <row r="237">
      <c r="A237" s="22" t="n"/>
      <c r="F237" s="23" t="n"/>
    </row>
    <row r="238">
      <c r="A238" s="22" t="n"/>
      <c r="F238" s="23" t="n"/>
    </row>
    <row r="239">
      <c r="A239" s="22" t="n"/>
      <c r="F239" s="23" t="n"/>
    </row>
    <row r="240">
      <c r="A240" s="22" t="n"/>
      <c r="F240" s="23" t="n"/>
    </row>
    <row r="241">
      <c r="A241" s="22" t="n"/>
      <c r="F241" s="23" t="n"/>
    </row>
    <row r="242">
      <c r="A242" s="22" t="n"/>
      <c r="F242" s="23" t="n"/>
    </row>
    <row r="243">
      <c r="A243" s="22" t="n"/>
      <c r="F243" s="23" t="n"/>
    </row>
    <row r="244">
      <c r="A244" s="22" t="n"/>
      <c r="F244" s="23" t="n"/>
    </row>
    <row r="245">
      <c r="A245" s="22" t="n"/>
      <c r="F245" s="23" t="n"/>
    </row>
    <row r="246">
      <c r="A246" s="22" t="n"/>
      <c r="F246" s="23" t="n"/>
    </row>
    <row r="247">
      <c r="A247" s="22" t="n"/>
      <c r="F247" s="23" t="n"/>
    </row>
    <row r="248">
      <c r="A248" s="22" t="n"/>
      <c r="F248" s="23" t="n"/>
    </row>
    <row r="249">
      <c r="A249" s="22" t="n"/>
      <c r="F249" s="23" t="n"/>
    </row>
    <row r="250">
      <c r="A250" s="22" t="n"/>
      <c r="F250" s="23" t="n"/>
    </row>
    <row r="251">
      <c r="A251" s="22" t="n"/>
      <c r="F251" s="23" t="n"/>
    </row>
    <row r="252">
      <c r="A252" s="22" t="n"/>
      <c r="F252" s="23" t="n"/>
    </row>
    <row r="253">
      <c r="A253" s="22" t="n"/>
      <c r="F253" s="23" t="n"/>
    </row>
    <row r="254">
      <c r="A254" s="22" t="n"/>
      <c r="F254" s="23" t="n"/>
    </row>
    <row r="255">
      <c r="A255" s="22" t="n"/>
      <c r="F255" s="23" t="n"/>
    </row>
    <row r="256">
      <c r="A256" s="22" t="n"/>
      <c r="F256" s="23" t="n"/>
    </row>
    <row r="257">
      <c r="A257" s="22" t="n"/>
      <c r="F257" s="23" t="n"/>
    </row>
    <row r="258">
      <c r="A258" s="22" t="n"/>
      <c r="F258" s="23" t="n"/>
    </row>
    <row r="259">
      <c r="A259" s="22" t="n"/>
      <c r="F259" s="23" t="n"/>
    </row>
    <row r="260">
      <c r="A260" s="22" t="n"/>
      <c r="F260" s="23" t="n"/>
    </row>
    <row r="261">
      <c r="A261" s="22" t="n"/>
      <c r="F261" s="23" t="n"/>
    </row>
    <row r="262">
      <c r="A262" s="22" t="n"/>
      <c r="F262" s="23" t="n"/>
    </row>
    <row r="263">
      <c r="A263" s="22" t="n"/>
      <c r="F263" s="23" t="n"/>
    </row>
    <row r="264">
      <c r="A264" s="22" t="n"/>
      <c r="F264" s="23" t="n"/>
    </row>
    <row r="265">
      <c r="A265" s="22" t="n"/>
      <c r="F265" s="23" t="n"/>
    </row>
    <row r="266">
      <c r="A266" s="22" t="n"/>
      <c r="F266" s="23" t="n"/>
    </row>
    <row r="267">
      <c r="A267" s="22" t="n"/>
      <c r="F267" s="23" t="n"/>
    </row>
    <row r="268">
      <c r="A268" s="22" t="n"/>
      <c r="F268" s="23" t="n"/>
    </row>
    <row r="269">
      <c r="A269" s="22" t="n"/>
      <c r="F269" s="23" t="n"/>
    </row>
    <row r="270">
      <c r="A270" s="22" t="n"/>
      <c r="F270" s="23" t="n"/>
    </row>
    <row r="271">
      <c r="A271" s="22" t="n"/>
      <c r="F271" s="23" t="n"/>
    </row>
    <row r="272">
      <c r="A272" s="22" t="n"/>
      <c r="F272" s="23" t="n"/>
    </row>
    <row r="273">
      <c r="A273" s="22" t="n"/>
      <c r="F273" s="23" t="n"/>
    </row>
    <row r="274">
      <c r="A274" s="22" t="n"/>
      <c r="F274" s="23" t="n"/>
    </row>
    <row r="275">
      <c r="A275" s="22" t="n"/>
      <c r="F275" s="23" t="n"/>
    </row>
    <row r="276">
      <c r="A276" s="22" t="n"/>
      <c r="F276" s="23" t="n"/>
    </row>
    <row r="277">
      <c r="A277" s="22" t="n"/>
      <c r="F277" s="23" t="n"/>
    </row>
    <row r="278">
      <c r="A278" s="22" t="n"/>
      <c r="F278" s="23" t="n"/>
    </row>
    <row r="279">
      <c r="A279" s="22" t="n"/>
      <c r="F279" s="23" t="n"/>
    </row>
    <row r="280">
      <c r="A280" s="22" t="n"/>
      <c r="F280" s="23" t="n"/>
    </row>
    <row r="281">
      <c r="A281" s="22" t="n"/>
      <c r="F281" s="23" t="n"/>
    </row>
    <row r="282">
      <c r="A282" s="22" t="n"/>
      <c r="F282" s="23" t="n"/>
    </row>
    <row r="283">
      <c r="A283" s="22" t="n"/>
      <c r="F283" s="23" t="n"/>
    </row>
    <row r="284">
      <c r="A284" s="22" t="n"/>
      <c r="F284" s="23" t="n"/>
    </row>
    <row r="285">
      <c r="A285" s="22" t="n"/>
      <c r="F285" s="23" t="n"/>
    </row>
    <row r="286">
      <c r="A286" s="22" t="n"/>
      <c r="F286" s="23" t="n"/>
    </row>
    <row r="287">
      <c r="A287" s="22" t="n"/>
      <c r="F287" s="23" t="n"/>
    </row>
    <row r="288">
      <c r="A288" s="22" t="n"/>
      <c r="F288" s="23" t="n"/>
    </row>
    <row r="289">
      <c r="A289" s="22" t="n"/>
      <c r="F289" s="23" t="n"/>
    </row>
    <row r="290">
      <c r="A290" s="22" t="n"/>
      <c r="F290" s="23" t="n"/>
    </row>
    <row r="291">
      <c r="A291" s="22" t="n"/>
      <c r="F291" s="23" t="n"/>
    </row>
    <row r="292">
      <c r="A292" s="22" t="n"/>
      <c r="F292" s="23" t="n"/>
    </row>
    <row r="293">
      <c r="A293" s="22" t="n"/>
      <c r="F293" s="23" t="n"/>
    </row>
    <row r="294">
      <c r="A294" s="22" t="n"/>
      <c r="F294" s="23" t="n"/>
    </row>
    <row r="295">
      <c r="A295" s="22" t="n"/>
      <c r="F295" s="23" t="n"/>
    </row>
    <row r="296">
      <c r="A296" s="22" t="n"/>
      <c r="F296" s="23" t="n"/>
    </row>
    <row r="297">
      <c r="A297" s="22" t="n"/>
      <c r="F297" s="23" t="n"/>
    </row>
    <row r="298">
      <c r="A298" s="22" t="n"/>
      <c r="F298" s="23" t="n"/>
    </row>
    <row r="299">
      <c r="A299" s="22" t="n"/>
      <c r="F299" s="23" t="n"/>
    </row>
    <row r="300">
      <c r="A300" s="22" t="n"/>
      <c r="F300" s="23" t="n"/>
    </row>
    <row r="301">
      <c r="A301" s="22" t="n"/>
      <c r="F301" s="23" t="n"/>
    </row>
    <row r="302">
      <c r="A302" s="22" t="n"/>
      <c r="F302" s="23" t="n"/>
    </row>
    <row r="303">
      <c r="A303" s="22" t="n"/>
      <c r="F303" s="23" t="n"/>
    </row>
    <row r="304">
      <c r="A304" s="22" t="n"/>
      <c r="F304" s="23" t="n"/>
    </row>
    <row r="305">
      <c r="A305" s="22" t="n"/>
      <c r="F305" s="23" t="n"/>
    </row>
    <row r="306">
      <c r="A306" s="22" t="n"/>
      <c r="F306" s="23" t="n"/>
    </row>
    <row r="307">
      <c r="A307" s="22" t="n"/>
      <c r="F307" s="23" t="n"/>
    </row>
    <row r="308">
      <c r="A308" s="22" t="n"/>
      <c r="F308" s="23" t="n"/>
    </row>
    <row r="309">
      <c r="A309" s="22" t="n"/>
      <c r="F309" s="23" t="n"/>
    </row>
    <row r="310">
      <c r="A310" s="22" t="n"/>
      <c r="F310" s="23" t="n"/>
    </row>
    <row r="311">
      <c r="A311" s="22" t="n"/>
      <c r="F311" s="23" t="n"/>
    </row>
    <row r="312">
      <c r="A312" s="22" t="n"/>
      <c r="F312" s="23" t="n"/>
    </row>
    <row r="313">
      <c r="A313" s="22" t="n"/>
      <c r="F313" s="23" t="n"/>
    </row>
    <row r="314">
      <c r="A314" s="22" t="n"/>
      <c r="F314" s="23" t="n"/>
    </row>
    <row r="315">
      <c r="A315" s="22" t="n"/>
      <c r="F315" s="23" t="n"/>
    </row>
    <row r="316">
      <c r="A316" s="22" t="n"/>
      <c r="F316" s="23" t="n"/>
    </row>
    <row r="317">
      <c r="A317" s="22" t="n"/>
      <c r="F317" s="23" t="n"/>
    </row>
    <row r="318">
      <c r="A318" s="22" t="n"/>
      <c r="F318" s="23" t="n"/>
    </row>
    <row r="319">
      <c r="A319" s="22" t="n"/>
      <c r="F319" s="23" t="n"/>
    </row>
    <row r="320">
      <c r="A320" s="22" t="n"/>
      <c r="F320" s="23" t="n"/>
    </row>
    <row r="321">
      <c r="A321" s="22" t="n"/>
      <c r="F321" s="23" t="n"/>
    </row>
    <row r="322">
      <c r="A322" s="22" t="n"/>
      <c r="F322" s="23" t="n"/>
    </row>
    <row r="323">
      <c r="A323" s="22" t="n"/>
      <c r="F323" s="23" t="n"/>
    </row>
    <row r="324">
      <c r="A324" s="22" t="n"/>
      <c r="F324" s="23" t="n"/>
    </row>
    <row r="325">
      <c r="A325" s="22" t="n"/>
      <c r="F325" s="23" t="n"/>
    </row>
    <row r="326">
      <c r="A326" s="22" t="n"/>
      <c r="F326" s="23" t="n"/>
    </row>
    <row r="327">
      <c r="A327" s="22" t="n"/>
      <c r="F327" s="23" t="n"/>
    </row>
    <row r="328">
      <c r="A328" s="22" t="n"/>
      <c r="F328" s="23" t="n"/>
    </row>
    <row r="329">
      <c r="A329" s="22" t="n"/>
      <c r="F329" s="23" t="n"/>
    </row>
    <row r="330">
      <c r="A330" s="22" t="n"/>
      <c r="F330" s="23" t="n"/>
    </row>
    <row r="331">
      <c r="A331" s="22" t="n"/>
      <c r="F331" s="23" t="n"/>
    </row>
    <row r="332">
      <c r="A332" s="22" t="n"/>
      <c r="F332" s="23" t="n"/>
    </row>
    <row r="333">
      <c r="A333" s="22" t="n"/>
      <c r="F333" s="23" t="n"/>
    </row>
    <row r="334">
      <c r="A334" s="22" t="n"/>
      <c r="F334" s="23" t="n"/>
    </row>
    <row r="335">
      <c r="A335" s="22" t="n"/>
      <c r="F335" s="23" t="n"/>
    </row>
    <row r="336">
      <c r="A336" s="22" t="n"/>
      <c r="F336" s="23" t="n"/>
    </row>
    <row r="337">
      <c r="A337" s="22" t="n"/>
      <c r="F337" s="23" t="n"/>
    </row>
    <row r="338">
      <c r="A338" s="22" t="n"/>
      <c r="F338" s="23" t="n"/>
    </row>
    <row r="339">
      <c r="A339" s="22" t="n"/>
      <c r="F339" s="23" t="n"/>
    </row>
    <row r="340">
      <c r="A340" s="22" t="n"/>
      <c r="F340" s="23" t="n"/>
    </row>
    <row r="341">
      <c r="A341" s="22" t="n"/>
      <c r="F341" s="23" t="n"/>
    </row>
    <row r="342">
      <c r="A342" s="22" t="n"/>
      <c r="F342" s="23" t="n"/>
    </row>
    <row r="343">
      <c r="A343" s="22" t="n"/>
      <c r="F343" s="23" t="n"/>
    </row>
    <row r="344">
      <c r="A344" s="22" t="n"/>
      <c r="F344" s="23" t="n"/>
    </row>
    <row r="345">
      <c r="A345" s="22" t="n"/>
      <c r="F345" s="23" t="n"/>
    </row>
    <row r="346">
      <c r="A346" s="22" t="n"/>
      <c r="F346" s="23" t="n"/>
    </row>
    <row r="347">
      <c r="A347" s="22" t="n"/>
      <c r="F347" s="23" t="n"/>
    </row>
    <row r="348">
      <c r="A348" s="22" t="n"/>
      <c r="F348" s="23" t="n"/>
    </row>
    <row r="349">
      <c r="A349" s="22" t="n"/>
      <c r="F349" s="23" t="n"/>
    </row>
    <row r="350">
      <c r="A350" s="22" t="n"/>
      <c r="F350" s="23" t="n"/>
    </row>
    <row r="351">
      <c r="A351" s="22" t="n"/>
      <c r="F351" s="23" t="n"/>
    </row>
    <row r="352">
      <c r="A352" s="22" t="n"/>
      <c r="F352" s="23" t="n"/>
    </row>
    <row r="353">
      <c r="A353" s="22" t="n"/>
      <c r="F353" s="23" t="n"/>
    </row>
    <row r="354">
      <c r="A354" s="22" t="n"/>
      <c r="F354" s="23" t="n"/>
    </row>
    <row r="355">
      <c r="A355" s="22" t="n"/>
      <c r="F355" s="23" t="n"/>
    </row>
    <row r="356">
      <c r="A356" s="22" t="n"/>
      <c r="F356" s="23" t="n"/>
    </row>
    <row r="357">
      <c r="A357" s="22" t="n"/>
      <c r="F357" s="23" t="n"/>
    </row>
    <row r="358">
      <c r="A358" s="22" t="n"/>
      <c r="F358" s="23" t="n"/>
    </row>
    <row r="359">
      <c r="A359" s="22" t="n"/>
      <c r="F359" s="23" t="n"/>
    </row>
    <row r="360">
      <c r="A360" s="22" t="n"/>
      <c r="F360" s="23" t="n"/>
    </row>
    <row r="361">
      <c r="A361" s="22" t="n"/>
      <c r="F361" s="23" t="n"/>
    </row>
    <row r="362">
      <c r="A362" s="22" t="n"/>
      <c r="F362" s="23" t="n"/>
    </row>
    <row r="363">
      <c r="A363" s="22" t="n"/>
      <c r="F363" s="23" t="n"/>
    </row>
    <row r="364">
      <c r="A364" s="22" t="n"/>
      <c r="F364" s="23" t="n"/>
    </row>
    <row r="365">
      <c r="A365" s="22" t="n"/>
      <c r="F365" s="23" t="n"/>
    </row>
    <row r="366">
      <c r="A366" s="22" t="n"/>
      <c r="F366" s="23" t="n"/>
    </row>
    <row r="367">
      <c r="A367" s="22" t="n"/>
      <c r="F367" s="23" t="n"/>
    </row>
    <row r="368">
      <c r="A368" s="22" t="n"/>
      <c r="F368" s="23" t="n"/>
    </row>
    <row r="369">
      <c r="A369" s="22" t="n"/>
      <c r="F369" s="23" t="n"/>
    </row>
    <row r="370">
      <c r="A370" s="22" t="n"/>
      <c r="F370" s="23" t="n"/>
    </row>
    <row r="371">
      <c r="A371" s="22" t="n"/>
      <c r="F371" s="23" t="n"/>
    </row>
    <row r="372">
      <c r="A372" s="22" t="n"/>
      <c r="F372" s="23" t="n"/>
    </row>
    <row r="373">
      <c r="A373" s="22" t="n"/>
      <c r="F373" s="23" t="n"/>
    </row>
    <row r="374">
      <c r="A374" s="22" t="n"/>
      <c r="F374" s="23" t="n"/>
    </row>
    <row r="375">
      <c r="A375" s="22" t="n"/>
      <c r="F375" s="23" t="n"/>
    </row>
    <row r="376">
      <c r="A376" s="22" t="n"/>
      <c r="F376" s="23" t="n"/>
    </row>
    <row r="377">
      <c r="A377" s="22" t="n"/>
      <c r="F377" s="23" t="n"/>
    </row>
    <row r="378">
      <c r="A378" s="22" t="n"/>
      <c r="F378" s="23" t="n"/>
    </row>
    <row r="379">
      <c r="A379" s="22" t="n"/>
      <c r="F379" s="23" t="n"/>
    </row>
    <row r="380">
      <c r="A380" s="22" t="n"/>
      <c r="F380" s="23" t="n"/>
    </row>
    <row r="381">
      <c r="A381" s="22" t="n"/>
      <c r="F381" s="23" t="n"/>
    </row>
    <row r="382">
      <c r="A382" s="22" t="n"/>
      <c r="F382" s="23" t="n"/>
    </row>
    <row r="383">
      <c r="A383" s="22" t="n"/>
      <c r="F383" s="23" t="n"/>
    </row>
    <row r="384">
      <c r="A384" s="22" t="n"/>
      <c r="F384" s="23" t="n"/>
    </row>
    <row r="385">
      <c r="A385" s="22" t="n"/>
      <c r="F385" s="23" t="n"/>
    </row>
    <row r="386">
      <c r="A386" s="22" t="n"/>
      <c r="F386" s="23" t="n"/>
    </row>
    <row r="387">
      <c r="A387" s="22" t="n"/>
      <c r="F387" s="23" t="n"/>
    </row>
    <row r="388">
      <c r="A388" s="22" t="n"/>
      <c r="F388" s="23" t="n"/>
    </row>
    <row r="389">
      <c r="A389" s="22" t="n"/>
      <c r="F389" s="23" t="n"/>
    </row>
    <row r="390">
      <c r="A390" s="22" t="n"/>
      <c r="F390" s="23" t="n"/>
    </row>
    <row r="391">
      <c r="A391" s="22" t="n"/>
      <c r="F391" s="23" t="n"/>
    </row>
    <row r="392">
      <c r="A392" s="22" t="n"/>
      <c r="F392" s="23" t="n"/>
    </row>
    <row r="393">
      <c r="A393" s="22" t="n"/>
      <c r="F393" s="23" t="n"/>
    </row>
    <row r="394">
      <c r="A394" s="22" t="n"/>
      <c r="F394" s="23" t="n"/>
    </row>
    <row r="395">
      <c r="A395" s="22" t="n"/>
      <c r="F395" s="23" t="n"/>
    </row>
    <row r="396">
      <c r="A396" s="22" t="n"/>
      <c r="F396" s="23" t="n"/>
    </row>
    <row r="397">
      <c r="A397" s="22" t="n"/>
      <c r="F397" s="23" t="n"/>
    </row>
    <row r="398">
      <c r="A398" s="22" t="n"/>
      <c r="F398" s="23" t="n"/>
    </row>
    <row r="399">
      <c r="A399" s="22" t="n"/>
      <c r="F399" s="23" t="n"/>
    </row>
    <row r="400">
      <c r="A400" s="22" t="n"/>
      <c r="F400" s="23" t="n"/>
    </row>
    <row r="401">
      <c r="A401" s="22" t="n"/>
      <c r="F401" s="23" t="n"/>
    </row>
    <row r="402">
      <c r="A402" s="22" t="n"/>
      <c r="F402" s="23" t="n"/>
    </row>
    <row r="403">
      <c r="A403" s="22" t="n"/>
      <c r="F403" s="23" t="n"/>
    </row>
    <row r="404">
      <c r="A404" s="22" t="n"/>
      <c r="F404" s="23" t="n"/>
    </row>
    <row r="405">
      <c r="A405" s="22" t="n"/>
      <c r="F405" s="23" t="n"/>
    </row>
    <row r="406">
      <c r="A406" s="22" t="n"/>
      <c r="F406" s="23" t="n"/>
    </row>
    <row r="407">
      <c r="A407" s="22" t="n"/>
      <c r="F407" s="23" t="n"/>
    </row>
    <row r="408">
      <c r="A408" s="22" t="n"/>
      <c r="F408" s="23" t="n"/>
    </row>
    <row r="409">
      <c r="A409" s="22" t="n"/>
      <c r="F409" s="23" t="n"/>
    </row>
    <row r="410">
      <c r="A410" s="22" t="n"/>
      <c r="F410" s="23" t="n"/>
    </row>
    <row r="411">
      <c r="A411" s="22" t="n"/>
      <c r="F411" s="23" t="n"/>
    </row>
    <row r="412">
      <c r="A412" s="22" t="n"/>
      <c r="F412" s="23" t="n"/>
    </row>
    <row r="413">
      <c r="A413" s="22" t="n"/>
      <c r="F413" s="23" t="n"/>
    </row>
    <row r="414">
      <c r="A414" s="22" t="n"/>
      <c r="F414" s="23" t="n"/>
    </row>
    <row r="415">
      <c r="A415" s="22" t="n"/>
      <c r="F415" s="23" t="n"/>
    </row>
    <row r="416">
      <c r="A416" s="22" t="n"/>
      <c r="F416" s="23" t="n"/>
    </row>
    <row r="417">
      <c r="A417" s="22" t="n"/>
      <c r="F417" s="23" t="n"/>
    </row>
    <row r="418">
      <c r="A418" s="22" t="n"/>
      <c r="F418" s="23" t="n"/>
    </row>
    <row r="419">
      <c r="A419" s="22" t="n"/>
      <c r="F419" s="23" t="n"/>
    </row>
    <row r="420">
      <c r="A420" s="22" t="n"/>
      <c r="F420" s="23" t="n"/>
    </row>
    <row r="421">
      <c r="A421" s="22" t="n"/>
      <c r="F421" s="23" t="n"/>
    </row>
    <row r="422">
      <c r="A422" s="22" t="n"/>
      <c r="F422" s="23" t="n"/>
    </row>
    <row r="423">
      <c r="A423" s="22" t="n"/>
      <c r="F423" s="23" t="n"/>
    </row>
    <row r="424">
      <c r="A424" s="22" t="n"/>
      <c r="F424" s="23" t="n"/>
    </row>
    <row r="425">
      <c r="A425" s="22" t="n"/>
      <c r="F425" s="23" t="n"/>
    </row>
    <row r="426">
      <c r="A426" s="22" t="n"/>
      <c r="F426" s="23" t="n"/>
    </row>
    <row r="427">
      <c r="A427" s="22" t="n"/>
      <c r="F427" s="23" t="n"/>
    </row>
    <row r="428">
      <c r="A428" s="22" t="n"/>
      <c r="F428" s="23" t="n"/>
    </row>
    <row r="429">
      <c r="A429" s="22" t="n"/>
      <c r="F429" s="23" t="n"/>
    </row>
    <row r="430">
      <c r="A430" s="22" t="n"/>
      <c r="F430" s="23" t="n"/>
    </row>
    <row r="431">
      <c r="A431" s="22" t="n"/>
      <c r="F431" s="23" t="n"/>
    </row>
    <row r="432">
      <c r="A432" s="22" t="n"/>
      <c r="F432" s="23" t="n"/>
    </row>
    <row r="433">
      <c r="A433" s="22" t="n"/>
      <c r="F433" s="23" t="n"/>
    </row>
    <row r="434">
      <c r="A434" s="22" t="n"/>
      <c r="F434" s="23" t="n"/>
    </row>
    <row r="435">
      <c r="A435" s="22" t="n"/>
      <c r="F435" s="23" t="n"/>
    </row>
    <row r="436">
      <c r="A436" s="22" t="n"/>
      <c r="F436" s="23" t="n"/>
    </row>
    <row r="437">
      <c r="A437" s="22" t="n"/>
      <c r="F437" s="23" t="n"/>
    </row>
    <row r="438">
      <c r="A438" s="22" t="n"/>
      <c r="F438" s="23" t="n"/>
    </row>
    <row r="439">
      <c r="A439" s="22" t="n"/>
      <c r="F439" s="23" t="n"/>
    </row>
    <row r="440">
      <c r="A440" s="22" t="n"/>
      <c r="F440" s="23" t="n"/>
    </row>
    <row r="441">
      <c r="A441" s="22" t="n"/>
      <c r="F441" s="23" t="n"/>
    </row>
    <row r="442">
      <c r="A442" s="22" t="n"/>
      <c r="F442" s="23" t="n"/>
    </row>
    <row r="443">
      <c r="A443" s="22" t="n"/>
      <c r="F443" s="23" t="n"/>
    </row>
    <row r="444">
      <c r="A444" s="22" t="n"/>
      <c r="F444" s="23" t="n"/>
    </row>
    <row r="445">
      <c r="A445" s="22" t="n"/>
      <c r="F445" s="23" t="n"/>
    </row>
    <row r="446">
      <c r="A446" s="22" t="n"/>
      <c r="F446" s="23" t="n"/>
    </row>
    <row r="447">
      <c r="A447" s="22" t="n"/>
      <c r="F447" s="23" t="n"/>
    </row>
    <row r="448">
      <c r="A448" s="22" t="n"/>
      <c r="F448" s="23" t="n"/>
    </row>
    <row r="449">
      <c r="A449" s="22" t="n"/>
      <c r="F449" s="23" t="n"/>
    </row>
    <row r="450">
      <c r="A450" s="22" t="n"/>
      <c r="F450" s="23" t="n"/>
    </row>
    <row r="451">
      <c r="A451" s="22" t="n"/>
      <c r="F451" s="23" t="n"/>
    </row>
    <row r="452">
      <c r="A452" s="22" t="n"/>
      <c r="F452" s="23" t="n"/>
    </row>
    <row r="453">
      <c r="A453" s="22" t="n"/>
      <c r="F453" s="23" t="n"/>
    </row>
    <row r="454">
      <c r="A454" s="22" t="n"/>
      <c r="F454" s="23" t="n"/>
    </row>
    <row r="455">
      <c r="A455" s="22" t="n"/>
      <c r="F455" s="23" t="n"/>
    </row>
    <row r="456">
      <c r="A456" s="22" t="n"/>
      <c r="F456" s="23" t="n"/>
    </row>
    <row r="457">
      <c r="A457" s="22" t="n"/>
      <c r="F457" s="23" t="n"/>
    </row>
    <row r="458">
      <c r="A458" s="22" t="n"/>
      <c r="F458" s="23" t="n"/>
    </row>
    <row r="459">
      <c r="A459" s="22" t="n"/>
      <c r="F459" s="23" t="n"/>
    </row>
    <row r="460">
      <c r="A460" s="22" t="n"/>
      <c r="F460" s="23" t="n"/>
    </row>
    <row r="461">
      <c r="A461" s="22" t="n"/>
      <c r="F461" s="23" t="n"/>
    </row>
    <row r="462">
      <c r="A462" s="22" t="n"/>
      <c r="F462" s="23" t="n"/>
    </row>
    <row r="463">
      <c r="A463" s="22" t="n"/>
      <c r="F463" s="23" t="n"/>
    </row>
    <row r="464">
      <c r="A464" s="22" t="n"/>
      <c r="F464" s="23" t="n"/>
    </row>
    <row r="465">
      <c r="A465" s="22" t="n"/>
      <c r="F465" s="23" t="n"/>
    </row>
    <row r="466">
      <c r="A466" s="22" t="n"/>
      <c r="F466" s="23" t="n"/>
    </row>
    <row r="467">
      <c r="A467" s="22" t="n"/>
      <c r="F467" s="23" t="n"/>
    </row>
    <row r="468">
      <c r="A468" s="22" t="n"/>
      <c r="F468" s="23" t="n"/>
    </row>
    <row r="469">
      <c r="A469" s="22" t="n"/>
      <c r="F469" s="23" t="n"/>
    </row>
    <row r="470">
      <c r="A470" s="22" t="n"/>
      <c r="F470" s="23" t="n"/>
    </row>
    <row r="471">
      <c r="A471" s="22" t="n"/>
      <c r="F471" s="23" t="n"/>
    </row>
    <row r="472">
      <c r="A472" s="22" t="n"/>
      <c r="F472" s="23" t="n"/>
    </row>
    <row r="473">
      <c r="A473" s="22" t="n"/>
      <c r="F473" s="23" t="n"/>
    </row>
    <row r="474">
      <c r="A474" s="22" t="n"/>
      <c r="F474" s="23" t="n"/>
    </row>
    <row r="475">
      <c r="A475" s="22" t="n"/>
      <c r="F475" s="23" t="n"/>
    </row>
    <row r="476">
      <c r="A476" s="22" t="n"/>
      <c r="F476" s="23" t="n"/>
    </row>
    <row r="477">
      <c r="A477" s="22" t="n"/>
      <c r="F477" s="23" t="n"/>
    </row>
    <row r="478">
      <c r="A478" s="22" t="n"/>
      <c r="F478" s="23" t="n"/>
    </row>
    <row r="479">
      <c r="A479" s="22" t="n"/>
      <c r="F479" s="23" t="n"/>
    </row>
    <row r="480">
      <c r="A480" s="22" t="n"/>
      <c r="F480" s="23" t="n"/>
    </row>
    <row r="481">
      <c r="A481" s="22" t="n"/>
      <c r="F481" s="23" t="n"/>
    </row>
    <row r="482">
      <c r="A482" s="22" t="n"/>
      <c r="F482" s="23" t="n"/>
    </row>
    <row r="483">
      <c r="A483" s="22" t="n"/>
      <c r="F483" s="23" t="n"/>
    </row>
    <row r="484">
      <c r="A484" s="22" t="n"/>
      <c r="F484" s="23" t="n"/>
    </row>
    <row r="485">
      <c r="A485" s="22" t="n"/>
      <c r="F485" s="23" t="n"/>
    </row>
    <row r="486">
      <c r="A486" s="22" t="n"/>
      <c r="F486" s="23" t="n"/>
    </row>
    <row r="487">
      <c r="A487" s="22" t="n"/>
      <c r="F487" s="23" t="n"/>
    </row>
    <row r="488">
      <c r="A488" s="22" t="n"/>
      <c r="F488" s="23" t="n"/>
    </row>
    <row r="489">
      <c r="A489" s="22" t="n"/>
      <c r="F489" s="23" t="n"/>
    </row>
    <row r="490">
      <c r="A490" s="22" t="n"/>
      <c r="F490" s="23" t="n"/>
    </row>
    <row r="491">
      <c r="A491" s="22" t="n"/>
      <c r="F491" s="23" t="n"/>
    </row>
    <row r="492">
      <c r="A492" s="22" t="n"/>
      <c r="F492" s="23" t="n"/>
    </row>
    <row r="493">
      <c r="A493" s="22" t="n"/>
      <c r="F493" s="23" t="n"/>
    </row>
    <row r="494">
      <c r="A494" s="22" t="n"/>
      <c r="F494" s="23" t="n"/>
    </row>
    <row r="495">
      <c r="A495" s="22" t="n"/>
      <c r="F495" s="23" t="n"/>
    </row>
    <row r="496">
      <c r="A496" s="22" t="n"/>
      <c r="F496" s="23" t="n"/>
    </row>
    <row r="497">
      <c r="A497" s="22" t="n"/>
      <c r="F497" s="23" t="n"/>
    </row>
    <row r="498">
      <c r="A498" s="22" t="n"/>
      <c r="F498" s="23" t="n"/>
    </row>
    <row r="499">
      <c r="A499" s="22" t="n"/>
      <c r="F499" s="23" t="n"/>
    </row>
    <row r="500">
      <c r="A500" s="22" t="n"/>
      <c r="F500" s="23" t="n"/>
    </row>
  </sheetData>
  <conditionalFormatting sqref="A5:F500">
    <cfRule type="expression" priority="1" dxfId="0">
      <formula>$B5="Income"</formula>
    </cfRule>
  </conditionalFormatting>
  <dataValidations count="2">
    <dataValidation sqref="B5:B500" showDropDown="0" showInputMessage="0" showErrorMessage="0" allowBlank="1" type="list">
      <formula1>"Income,Expense"</formula1>
    </dataValidation>
    <dataValidation sqref="C5:C500" showDropDown="0" showInputMessage="0" showErrorMessage="0" allowBlank="1" type="list">
      <formula1>"Client work,Products,Other income,Software,Equipment,Marketing,Taxes &amp; fees,Education,Travel,Other"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30" customHeight="1">
      <c r="A1" s="17" t="inlineStr">
        <is>
          <t>Invoices</t>
        </is>
      </c>
    </row>
    <row r="2">
      <c r="A2" s="2" t="inlineStr">
        <is>
          <t>Status and Days overdue update automatically. Fill in Paid date when the money arrives.</t>
        </is>
      </c>
    </row>
    <row r="4" ht="22" customHeight="1">
      <c r="A4" s="18" t="inlineStr">
        <is>
          <t>Invoice</t>
        </is>
      </c>
      <c r="B4" s="18" t="inlineStr">
        <is>
          <t>Client</t>
        </is>
      </c>
      <c r="C4" s="18" t="inlineStr">
        <is>
          <t>Issue date</t>
        </is>
      </c>
      <c r="D4" s="18" t="inlineStr">
        <is>
          <t>Due date</t>
        </is>
      </c>
      <c r="E4" s="18" t="inlineStr">
        <is>
          <t>Amount ($)</t>
        </is>
      </c>
      <c r="F4" s="18" t="inlineStr">
        <is>
          <t>Paid date</t>
        </is>
      </c>
      <c r="G4" s="18" t="inlineStr">
        <is>
          <t>Status</t>
        </is>
      </c>
      <c r="H4" s="18" t="inlineStr">
        <is>
          <t>Days overdue</t>
        </is>
      </c>
    </row>
    <row r="5">
      <c r="A5" s="20" t="inlineStr">
        <is>
          <t>INV-001</t>
        </is>
      </c>
      <c r="B5" s="20" t="inlineStr">
        <is>
          <t>Northwind Studio</t>
        </is>
      </c>
      <c r="C5" s="19" t="n">
        <v>46283</v>
      </c>
      <c r="D5" s="19" t="n">
        <v>46290</v>
      </c>
      <c r="E5" s="21" t="n">
        <v>1200</v>
      </c>
      <c r="F5" s="19" t="n">
        <v>46297</v>
      </c>
      <c r="G5" s="24">
        <f>IF(A5="","",IF(F5&lt;&gt;"","Paid",IF(D5&lt;TODAY(),"Overdue","Open")))</f>
        <v/>
      </c>
      <c r="H5" s="24">
        <f>IF(OR(A5="",F5&lt;&gt;""),"",MAX(0,TODAY()-D5))</f>
        <v/>
      </c>
    </row>
    <row r="6">
      <c r="A6" s="20" t="inlineStr">
        <is>
          <t>INV-002</t>
        </is>
      </c>
      <c r="B6" s="20" t="inlineStr">
        <is>
          <t>Northwind Studio</t>
        </is>
      </c>
      <c r="C6" s="19" t="n">
        <v>46296</v>
      </c>
      <c r="D6" s="19" t="n">
        <v>46301</v>
      </c>
      <c r="E6" s="21" t="n">
        <v>1200</v>
      </c>
      <c r="F6" s="19" t="n"/>
      <c r="G6" s="24">
        <f>IF(A6="","",IF(F6&lt;&gt;"","Paid",IF(D6&lt;TODAY(),"Overdue","Open")))</f>
        <v/>
      </c>
      <c r="H6" s="24">
        <f>IF(OR(A6="",F6&lt;&gt;""),"",MAX(0,TODAY()-D6))</f>
        <v/>
      </c>
    </row>
    <row r="7">
      <c r="A7" s="20" t="inlineStr">
        <is>
          <t>INV-003</t>
        </is>
      </c>
      <c r="B7" s="20" t="inlineStr">
        <is>
          <t>Fern &amp; Co</t>
        </is>
      </c>
      <c r="C7" s="19" t="n">
        <v>46266</v>
      </c>
      <c r="D7" s="19" t="n">
        <v>46280</v>
      </c>
      <c r="E7" s="21" t="n">
        <v>800</v>
      </c>
      <c r="F7" s="19" t="n">
        <v>46300</v>
      </c>
      <c r="G7" s="24">
        <f>IF(A7="","",IF(F7&lt;&gt;"","Paid",IF(D7&lt;TODAY(),"Overdue","Open")))</f>
        <v/>
      </c>
      <c r="H7" s="24">
        <f>IF(OR(A7="",F7&lt;&gt;""),"",MAX(0,TODAY()-D7))</f>
        <v/>
      </c>
    </row>
    <row r="8">
      <c r="C8" s="22" t="n"/>
      <c r="D8" s="22" t="n"/>
      <c r="E8" s="23" t="n"/>
      <c r="F8" s="22" t="n"/>
      <c r="G8" s="24">
        <f>IF(A8="","",IF(F8&lt;&gt;"","Paid",IF(D8&lt;TODAY(),"Overdue","Open")))</f>
        <v/>
      </c>
      <c r="H8" s="24">
        <f>IF(OR(A8="",F8&lt;&gt;""),"",MAX(0,TODAY()-D8))</f>
        <v/>
      </c>
    </row>
    <row r="9">
      <c r="C9" s="22" t="n"/>
      <c r="D9" s="22" t="n"/>
      <c r="E9" s="23" t="n"/>
      <c r="F9" s="22" t="n"/>
      <c r="G9" s="24">
        <f>IF(A9="","",IF(F9&lt;&gt;"","Paid",IF(D9&lt;TODAY(),"Overdue","Open")))</f>
        <v/>
      </c>
      <c r="H9" s="24">
        <f>IF(OR(A9="",F9&lt;&gt;""),"",MAX(0,TODAY()-D9))</f>
        <v/>
      </c>
    </row>
    <row r="10">
      <c r="C10" s="22" t="n"/>
      <c r="D10" s="22" t="n"/>
      <c r="E10" s="23" t="n"/>
      <c r="F10" s="22" t="n"/>
      <c r="G10" s="24">
        <f>IF(A10="","",IF(F10&lt;&gt;"","Paid",IF(D10&lt;TODAY(),"Overdue","Open")))</f>
        <v/>
      </c>
      <c r="H10" s="24">
        <f>IF(OR(A10="",F10&lt;&gt;""),"",MAX(0,TODAY()-D10))</f>
        <v/>
      </c>
    </row>
    <row r="11">
      <c r="C11" s="22" t="n"/>
      <c r="D11" s="22" t="n"/>
      <c r="E11" s="23" t="n"/>
      <c r="F11" s="22" t="n"/>
      <c r="G11" s="24">
        <f>IF(A11="","",IF(F11&lt;&gt;"","Paid",IF(D11&lt;TODAY(),"Overdue","Open")))</f>
        <v/>
      </c>
      <c r="H11" s="24">
        <f>IF(OR(A11="",F11&lt;&gt;""),"",MAX(0,TODAY()-D11))</f>
        <v/>
      </c>
    </row>
    <row r="12">
      <c r="C12" s="22" t="n"/>
      <c r="D12" s="22" t="n"/>
      <c r="E12" s="23" t="n"/>
      <c r="F12" s="22" t="n"/>
      <c r="G12" s="24">
        <f>IF(A12="","",IF(F12&lt;&gt;"","Paid",IF(D12&lt;TODAY(),"Overdue","Open")))</f>
        <v/>
      </c>
      <c r="H12" s="24">
        <f>IF(OR(A12="",F12&lt;&gt;""),"",MAX(0,TODAY()-D12))</f>
        <v/>
      </c>
    </row>
    <row r="13">
      <c r="C13" s="22" t="n"/>
      <c r="D13" s="22" t="n"/>
      <c r="E13" s="23" t="n"/>
      <c r="F13" s="22" t="n"/>
      <c r="G13" s="24">
        <f>IF(A13="","",IF(F13&lt;&gt;"","Paid",IF(D13&lt;TODAY(),"Overdue","Open")))</f>
        <v/>
      </c>
      <c r="H13" s="24">
        <f>IF(OR(A13="",F13&lt;&gt;""),"",MAX(0,TODAY()-D13))</f>
        <v/>
      </c>
    </row>
    <row r="14">
      <c r="C14" s="22" t="n"/>
      <c r="D14" s="22" t="n"/>
      <c r="E14" s="23" t="n"/>
      <c r="F14" s="22" t="n"/>
      <c r="G14" s="24">
        <f>IF(A14="","",IF(F14&lt;&gt;"","Paid",IF(D14&lt;TODAY(),"Overdue","Open")))</f>
        <v/>
      </c>
      <c r="H14" s="24">
        <f>IF(OR(A14="",F14&lt;&gt;""),"",MAX(0,TODAY()-D14))</f>
        <v/>
      </c>
    </row>
    <row r="15">
      <c r="C15" s="22" t="n"/>
      <c r="D15" s="22" t="n"/>
      <c r="E15" s="23" t="n"/>
      <c r="F15" s="22" t="n"/>
      <c r="G15" s="24">
        <f>IF(A15="","",IF(F15&lt;&gt;"","Paid",IF(D15&lt;TODAY(),"Overdue","Open")))</f>
        <v/>
      </c>
      <c r="H15" s="24">
        <f>IF(OR(A15="",F15&lt;&gt;""),"",MAX(0,TODAY()-D15))</f>
        <v/>
      </c>
    </row>
    <row r="16">
      <c r="C16" s="22" t="n"/>
      <c r="D16" s="22" t="n"/>
      <c r="E16" s="23" t="n"/>
      <c r="F16" s="22" t="n"/>
      <c r="G16" s="24">
        <f>IF(A16="","",IF(F16&lt;&gt;"","Paid",IF(D16&lt;TODAY(),"Overdue","Open")))</f>
        <v/>
      </c>
      <c r="H16" s="24">
        <f>IF(OR(A16="",F16&lt;&gt;""),"",MAX(0,TODAY()-D16))</f>
        <v/>
      </c>
    </row>
    <row r="17">
      <c r="C17" s="22" t="n"/>
      <c r="D17" s="22" t="n"/>
      <c r="E17" s="23" t="n"/>
      <c r="F17" s="22" t="n"/>
      <c r="G17" s="24">
        <f>IF(A17="","",IF(F17&lt;&gt;"","Paid",IF(D17&lt;TODAY(),"Overdue","Open")))</f>
        <v/>
      </c>
      <c r="H17" s="24">
        <f>IF(OR(A17="",F17&lt;&gt;""),"",MAX(0,TODAY()-D17))</f>
        <v/>
      </c>
    </row>
    <row r="18">
      <c r="C18" s="22" t="n"/>
      <c r="D18" s="22" t="n"/>
      <c r="E18" s="23" t="n"/>
      <c r="F18" s="22" t="n"/>
      <c r="G18" s="24">
        <f>IF(A18="","",IF(F18&lt;&gt;"","Paid",IF(D18&lt;TODAY(),"Overdue","Open")))</f>
        <v/>
      </c>
      <c r="H18" s="24">
        <f>IF(OR(A18="",F18&lt;&gt;""),"",MAX(0,TODAY()-D18))</f>
        <v/>
      </c>
    </row>
    <row r="19">
      <c r="C19" s="22" t="n"/>
      <c r="D19" s="22" t="n"/>
      <c r="E19" s="23" t="n"/>
      <c r="F19" s="22" t="n"/>
      <c r="G19" s="24">
        <f>IF(A19="","",IF(F19&lt;&gt;"","Paid",IF(D19&lt;TODAY(),"Overdue","Open")))</f>
        <v/>
      </c>
      <c r="H19" s="24">
        <f>IF(OR(A19="",F19&lt;&gt;""),"",MAX(0,TODAY()-D19))</f>
        <v/>
      </c>
    </row>
    <row r="20">
      <c r="C20" s="22" t="n"/>
      <c r="D20" s="22" t="n"/>
      <c r="E20" s="23" t="n"/>
      <c r="F20" s="22" t="n"/>
      <c r="G20" s="24">
        <f>IF(A20="","",IF(F20&lt;&gt;"","Paid",IF(D20&lt;TODAY(),"Overdue","Open")))</f>
        <v/>
      </c>
      <c r="H20" s="24">
        <f>IF(OR(A20="",F20&lt;&gt;""),"",MAX(0,TODAY()-D20))</f>
        <v/>
      </c>
    </row>
    <row r="21">
      <c r="C21" s="22" t="n"/>
      <c r="D21" s="22" t="n"/>
      <c r="E21" s="23" t="n"/>
      <c r="F21" s="22" t="n"/>
      <c r="G21" s="24">
        <f>IF(A21="","",IF(F21&lt;&gt;"","Paid",IF(D21&lt;TODAY(),"Overdue","Open")))</f>
        <v/>
      </c>
      <c r="H21" s="24">
        <f>IF(OR(A21="",F21&lt;&gt;""),"",MAX(0,TODAY()-D21))</f>
        <v/>
      </c>
    </row>
    <row r="22">
      <c r="C22" s="22" t="n"/>
      <c r="D22" s="22" t="n"/>
      <c r="E22" s="23" t="n"/>
      <c r="F22" s="22" t="n"/>
      <c r="G22" s="24">
        <f>IF(A22="","",IF(F22&lt;&gt;"","Paid",IF(D22&lt;TODAY(),"Overdue","Open")))</f>
        <v/>
      </c>
      <c r="H22" s="24">
        <f>IF(OR(A22="",F22&lt;&gt;""),"",MAX(0,TODAY()-D22))</f>
        <v/>
      </c>
    </row>
    <row r="23">
      <c r="C23" s="22" t="n"/>
      <c r="D23" s="22" t="n"/>
      <c r="E23" s="23" t="n"/>
      <c r="F23" s="22" t="n"/>
      <c r="G23" s="24">
        <f>IF(A23="","",IF(F23&lt;&gt;"","Paid",IF(D23&lt;TODAY(),"Overdue","Open")))</f>
        <v/>
      </c>
      <c r="H23" s="24">
        <f>IF(OR(A23="",F23&lt;&gt;""),"",MAX(0,TODAY()-D23))</f>
        <v/>
      </c>
    </row>
    <row r="24">
      <c r="C24" s="22" t="n"/>
      <c r="D24" s="22" t="n"/>
      <c r="E24" s="23" t="n"/>
      <c r="F24" s="22" t="n"/>
      <c r="G24" s="24">
        <f>IF(A24="","",IF(F24&lt;&gt;"","Paid",IF(D24&lt;TODAY(),"Overdue","Open")))</f>
        <v/>
      </c>
      <c r="H24" s="24">
        <f>IF(OR(A24="",F24&lt;&gt;""),"",MAX(0,TODAY()-D24))</f>
        <v/>
      </c>
    </row>
    <row r="25">
      <c r="C25" s="22" t="n"/>
      <c r="D25" s="22" t="n"/>
      <c r="E25" s="23" t="n"/>
      <c r="F25" s="22" t="n"/>
      <c r="G25" s="24">
        <f>IF(A25="","",IF(F25&lt;&gt;"","Paid",IF(D25&lt;TODAY(),"Overdue","Open")))</f>
        <v/>
      </c>
      <c r="H25" s="24">
        <f>IF(OR(A25="",F25&lt;&gt;""),"",MAX(0,TODAY()-D25))</f>
        <v/>
      </c>
    </row>
    <row r="26">
      <c r="C26" s="22" t="n"/>
      <c r="D26" s="22" t="n"/>
      <c r="E26" s="23" t="n"/>
      <c r="F26" s="22" t="n"/>
      <c r="G26" s="24">
        <f>IF(A26="","",IF(F26&lt;&gt;"","Paid",IF(D26&lt;TODAY(),"Overdue","Open")))</f>
        <v/>
      </c>
      <c r="H26" s="24">
        <f>IF(OR(A26="",F26&lt;&gt;""),"",MAX(0,TODAY()-D26))</f>
        <v/>
      </c>
    </row>
    <row r="27">
      <c r="C27" s="22" t="n"/>
      <c r="D27" s="22" t="n"/>
      <c r="E27" s="23" t="n"/>
      <c r="F27" s="22" t="n"/>
      <c r="G27" s="24">
        <f>IF(A27="","",IF(F27&lt;&gt;"","Paid",IF(D27&lt;TODAY(),"Overdue","Open")))</f>
        <v/>
      </c>
      <c r="H27" s="24">
        <f>IF(OR(A27="",F27&lt;&gt;""),"",MAX(0,TODAY()-D27))</f>
        <v/>
      </c>
    </row>
    <row r="28">
      <c r="C28" s="22" t="n"/>
      <c r="D28" s="22" t="n"/>
      <c r="E28" s="23" t="n"/>
      <c r="F28" s="22" t="n"/>
      <c r="G28" s="24">
        <f>IF(A28="","",IF(F28&lt;&gt;"","Paid",IF(D28&lt;TODAY(),"Overdue","Open")))</f>
        <v/>
      </c>
      <c r="H28" s="24">
        <f>IF(OR(A28="",F28&lt;&gt;""),"",MAX(0,TODAY()-D28))</f>
        <v/>
      </c>
    </row>
    <row r="29">
      <c r="C29" s="22" t="n"/>
      <c r="D29" s="22" t="n"/>
      <c r="E29" s="23" t="n"/>
      <c r="F29" s="22" t="n"/>
      <c r="G29" s="24">
        <f>IF(A29="","",IF(F29&lt;&gt;"","Paid",IF(D29&lt;TODAY(),"Overdue","Open")))</f>
        <v/>
      </c>
      <c r="H29" s="24">
        <f>IF(OR(A29="",F29&lt;&gt;""),"",MAX(0,TODAY()-D29))</f>
        <v/>
      </c>
    </row>
    <row r="30">
      <c r="C30" s="22" t="n"/>
      <c r="D30" s="22" t="n"/>
      <c r="E30" s="23" t="n"/>
      <c r="F30" s="22" t="n"/>
      <c r="G30" s="24">
        <f>IF(A30="","",IF(F30&lt;&gt;"","Paid",IF(D30&lt;TODAY(),"Overdue","Open")))</f>
        <v/>
      </c>
      <c r="H30" s="24">
        <f>IF(OR(A30="",F30&lt;&gt;""),"",MAX(0,TODAY()-D30))</f>
        <v/>
      </c>
    </row>
    <row r="31">
      <c r="C31" s="22" t="n"/>
      <c r="D31" s="22" t="n"/>
      <c r="E31" s="23" t="n"/>
      <c r="F31" s="22" t="n"/>
      <c r="G31" s="24">
        <f>IF(A31="","",IF(F31&lt;&gt;"","Paid",IF(D31&lt;TODAY(),"Overdue","Open")))</f>
        <v/>
      </c>
      <c r="H31" s="24">
        <f>IF(OR(A31="",F31&lt;&gt;""),"",MAX(0,TODAY()-D31))</f>
        <v/>
      </c>
    </row>
    <row r="32">
      <c r="C32" s="22" t="n"/>
      <c r="D32" s="22" t="n"/>
      <c r="E32" s="23" t="n"/>
      <c r="F32" s="22" t="n"/>
      <c r="G32" s="24">
        <f>IF(A32="","",IF(F32&lt;&gt;"","Paid",IF(D32&lt;TODAY(),"Overdue","Open")))</f>
        <v/>
      </c>
      <c r="H32" s="24">
        <f>IF(OR(A32="",F32&lt;&gt;""),"",MAX(0,TODAY()-D32))</f>
        <v/>
      </c>
    </row>
    <row r="33">
      <c r="C33" s="22" t="n"/>
      <c r="D33" s="22" t="n"/>
      <c r="E33" s="23" t="n"/>
      <c r="F33" s="22" t="n"/>
      <c r="G33" s="24">
        <f>IF(A33="","",IF(F33&lt;&gt;"","Paid",IF(D33&lt;TODAY(),"Overdue","Open")))</f>
        <v/>
      </c>
      <c r="H33" s="24">
        <f>IF(OR(A33="",F33&lt;&gt;""),"",MAX(0,TODAY()-D33))</f>
        <v/>
      </c>
    </row>
    <row r="34">
      <c r="C34" s="22" t="n"/>
      <c r="D34" s="22" t="n"/>
      <c r="E34" s="23" t="n"/>
      <c r="F34" s="22" t="n"/>
      <c r="G34" s="24">
        <f>IF(A34="","",IF(F34&lt;&gt;"","Paid",IF(D34&lt;TODAY(),"Overdue","Open")))</f>
        <v/>
      </c>
      <c r="H34" s="24">
        <f>IF(OR(A34="",F34&lt;&gt;""),"",MAX(0,TODAY()-D34))</f>
        <v/>
      </c>
    </row>
    <row r="35">
      <c r="C35" s="22" t="n"/>
      <c r="D35" s="22" t="n"/>
      <c r="E35" s="23" t="n"/>
      <c r="F35" s="22" t="n"/>
      <c r="G35" s="24">
        <f>IF(A35="","",IF(F35&lt;&gt;"","Paid",IF(D35&lt;TODAY(),"Overdue","Open")))</f>
        <v/>
      </c>
      <c r="H35" s="24">
        <f>IF(OR(A35="",F35&lt;&gt;""),"",MAX(0,TODAY()-D35))</f>
        <v/>
      </c>
    </row>
    <row r="36">
      <c r="C36" s="22" t="n"/>
      <c r="D36" s="22" t="n"/>
      <c r="E36" s="23" t="n"/>
      <c r="F36" s="22" t="n"/>
      <c r="G36" s="24">
        <f>IF(A36="","",IF(F36&lt;&gt;"","Paid",IF(D36&lt;TODAY(),"Overdue","Open")))</f>
        <v/>
      </c>
      <c r="H36" s="24">
        <f>IF(OR(A36="",F36&lt;&gt;""),"",MAX(0,TODAY()-D36))</f>
        <v/>
      </c>
    </row>
    <row r="37">
      <c r="C37" s="22" t="n"/>
      <c r="D37" s="22" t="n"/>
      <c r="E37" s="23" t="n"/>
      <c r="F37" s="22" t="n"/>
      <c r="G37" s="24">
        <f>IF(A37="","",IF(F37&lt;&gt;"","Paid",IF(D37&lt;TODAY(),"Overdue","Open")))</f>
        <v/>
      </c>
      <c r="H37" s="24">
        <f>IF(OR(A37="",F37&lt;&gt;""),"",MAX(0,TODAY()-D37))</f>
        <v/>
      </c>
    </row>
    <row r="38">
      <c r="C38" s="22" t="n"/>
      <c r="D38" s="22" t="n"/>
      <c r="E38" s="23" t="n"/>
      <c r="F38" s="22" t="n"/>
      <c r="G38" s="24">
        <f>IF(A38="","",IF(F38&lt;&gt;"","Paid",IF(D38&lt;TODAY(),"Overdue","Open")))</f>
        <v/>
      </c>
      <c r="H38" s="24">
        <f>IF(OR(A38="",F38&lt;&gt;""),"",MAX(0,TODAY()-D38))</f>
        <v/>
      </c>
    </row>
    <row r="39">
      <c r="C39" s="22" t="n"/>
      <c r="D39" s="22" t="n"/>
      <c r="E39" s="23" t="n"/>
      <c r="F39" s="22" t="n"/>
      <c r="G39" s="24">
        <f>IF(A39="","",IF(F39&lt;&gt;"","Paid",IF(D39&lt;TODAY(),"Overdue","Open")))</f>
        <v/>
      </c>
      <c r="H39" s="24">
        <f>IF(OR(A39="",F39&lt;&gt;""),"",MAX(0,TODAY()-D39))</f>
        <v/>
      </c>
    </row>
    <row r="40">
      <c r="C40" s="22" t="n"/>
      <c r="D40" s="22" t="n"/>
      <c r="E40" s="23" t="n"/>
      <c r="F40" s="22" t="n"/>
      <c r="G40" s="24">
        <f>IF(A40="","",IF(F40&lt;&gt;"","Paid",IF(D40&lt;TODAY(),"Overdue","Open")))</f>
        <v/>
      </c>
      <c r="H40" s="24">
        <f>IF(OR(A40="",F40&lt;&gt;""),"",MAX(0,TODAY()-D40))</f>
        <v/>
      </c>
    </row>
    <row r="41">
      <c r="C41" s="22" t="n"/>
      <c r="D41" s="22" t="n"/>
      <c r="E41" s="23" t="n"/>
      <c r="F41" s="22" t="n"/>
      <c r="G41" s="24">
        <f>IF(A41="","",IF(F41&lt;&gt;"","Paid",IF(D41&lt;TODAY(),"Overdue","Open")))</f>
        <v/>
      </c>
      <c r="H41" s="24">
        <f>IF(OR(A41="",F41&lt;&gt;""),"",MAX(0,TODAY()-D41))</f>
        <v/>
      </c>
    </row>
    <row r="42">
      <c r="C42" s="22" t="n"/>
      <c r="D42" s="22" t="n"/>
      <c r="E42" s="23" t="n"/>
      <c r="F42" s="22" t="n"/>
      <c r="G42" s="24">
        <f>IF(A42="","",IF(F42&lt;&gt;"","Paid",IF(D42&lt;TODAY(),"Overdue","Open")))</f>
        <v/>
      </c>
      <c r="H42" s="24">
        <f>IF(OR(A42="",F42&lt;&gt;""),"",MAX(0,TODAY()-D42))</f>
        <v/>
      </c>
    </row>
    <row r="43">
      <c r="C43" s="22" t="n"/>
      <c r="D43" s="22" t="n"/>
      <c r="E43" s="23" t="n"/>
      <c r="F43" s="22" t="n"/>
      <c r="G43" s="24">
        <f>IF(A43="","",IF(F43&lt;&gt;"","Paid",IF(D43&lt;TODAY(),"Overdue","Open")))</f>
        <v/>
      </c>
      <c r="H43" s="24">
        <f>IF(OR(A43="",F43&lt;&gt;""),"",MAX(0,TODAY()-D43))</f>
        <v/>
      </c>
    </row>
    <row r="44">
      <c r="C44" s="22" t="n"/>
      <c r="D44" s="22" t="n"/>
      <c r="E44" s="23" t="n"/>
      <c r="F44" s="22" t="n"/>
      <c r="G44" s="24">
        <f>IF(A44="","",IF(F44&lt;&gt;"","Paid",IF(D44&lt;TODAY(),"Overdue","Open")))</f>
        <v/>
      </c>
      <c r="H44" s="24">
        <f>IF(OR(A44="",F44&lt;&gt;""),"",MAX(0,TODAY()-D44))</f>
        <v/>
      </c>
    </row>
    <row r="45">
      <c r="C45" s="22" t="n"/>
      <c r="D45" s="22" t="n"/>
      <c r="E45" s="23" t="n"/>
      <c r="F45" s="22" t="n"/>
      <c r="G45" s="24">
        <f>IF(A45="","",IF(F45&lt;&gt;"","Paid",IF(D45&lt;TODAY(),"Overdue","Open")))</f>
        <v/>
      </c>
      <c r="H45" s="24">
        <f>IF(OR(A45="",F45&lt;&gt;""),"",MAX(0,TODAY()-D45))</f>
        <v/>
      </c>
    </row>
    <row r="46">
      <c r="C46" s="22" t="n"/>
      <c r="D46" s="22" t="n"/>
      <c r="E46" s="23" t="n"/>
      <c r="F46" s="22" t="n"/>
      <c r="G46" s="24">
        <f>IF(A46="","",IF(F46&lt;&gt;"","Paid",IF(D46&lt;TODAY(),"Overdue","Open")))</f>
        <v/>
      </c>
      <c r="H46" s="24">
        <f>IF(OR(A46="",F46&lt;&gt;""),"",MAX(0,TODAY()-D46))</f>
        <v/>
      </c>
    </row>
    <row r="47">
      <c r="C47" s="22" t="n"/>
      <c r="D47" s="22" t="n"/>
      <c r="E47" s="23" t="n"/>
      <c r="F47" s="22" t="n"/>
      <c r="G47" s="24">
        <f>IF(A47="","",IF(F47&lt;&gt;"","Paid",IF(D47&lt;TODAY(),"Overdue","Open")))</f>
        <v/>
      </c>
      <c r="H47" s="24">
        <f>IF(OR(A47="",F47&lt;&gt;""),"",MAX(0,TODAY()-D47))</f>
        <v/>
      </c>
    </row>
    <row r="48">
      <c r="C48" s="22" t="n"/>
      <c r="D48" s="22" t="n"/>
      <c r="E48" s="23" t="n"/>
      <c r="F48" s="22" t="n"/>
      <c r="G48" s="24">
        <f>IF(A48="","",IF(F48&lt;&gt;"","Paid",IF(D48&lt;TODAY(),"Overdue","Open")))</f>
        <v/>
      </c>
      <c r="H48" s="24">
        <f>IF(OR(A48="",F48&lt;&gt;""),"",MAX(0,TODAY()-D48))</f>
        <v/>
      </c>
    </row>
    <row r="49">
      <c r="C49" s="22" t="n"/>
      <c r="D49" s="22" t="n"/>
      <c r="E49" s="23" t="n"/>
      <c r="F49" s="22" t="n"/>
      <c r="G49" s="24">
        <f>IF(A49="","",IF(F49&lt;&gt;"","Paid",IF(D49&lt;TODAY(),"Overdue","Open")))</f>
        <v/>
      </c>
      <c r="H49" s="24">
        <f>IF(OR(A49="",F49&lt;&gt;""),"",MAX(0,TODAY()-D49))</f>
        <v/>
      </c>
    </row>
    <row r="50">
      <c r="C50" s="22" t="n"/>
      <c r="D50" s="22" t="n"/>
      <c r="E50" s="23" t="n"/>
      <c r="F50" s="22" t="n"/>
      <c r="G50" s="24">
        <f>IF(A50="","",IF(F50&lt;&gt;"","Paid",IF(D50&lt;TODAY(),"Overdue","Open")))</f>
        <v/>
      </c>
      <c r="H50" s="24">
        <f>IF(OR(A50="",F50&lt;&gt;""),"",MAX(0,TODAY()-D50))</f>
        <v/>
      </c>
    </row>
    <row r="51">
      <c r="C51" s="22" t="n"/>
      <c r="D51" s="22" t="n"/>
      <c r="E51" s="23" t="n"/>
      <c r="F51" s="22" t="n"/>
      <c r="G51" s="24">
        <f>IF(A51="","",IF(F51&lt;&gt;"","Paid",IF(D51&lt;TODAY(),"Overdue","Open")))</f>
        <v/>
      </c>
      <c r="H51" s="24">
        <f>IF(OR(A51="",F51&lt;&gt;""),"",MAX(0,TODAY()-D51))</f>
        <v/>
      </c>
    </row>
    <row r="52">
      <c r="C52" s="22" t="n"/>
      <c r="D52" s="22" t="n"/>
      <c r="E52" s="23" t="n"/>
      <c r="F52" s="22" t="n"/>
      <c r="G52" s="24">
        <f>IF(A52="","",IF(F52&lt;&gt;"","Paid",IF(D52&lt;TODAY(),"Overdue","Open")))</f>
        <v/>
      </c>
      <c r="H52" s="24">
        <f>IF(OR(A52="",F52&lt;&gt;""),"",MAX(0,TODAY()-D52))</f>
        <v/>
      </c>
    </row>
    <row r="53">
      <c r="C53" s="22" t="n"/>
      <c r="D53" s="22" t="n"/>
      <c r="E53" s="23" t="n"/>
      <c r="F53" s="22" t="n"/>
      <c r="G53" s="24">
        <f>IF(A53="","",IF(F53&lt;&gt;"","Paid",IF(D53&lt;TODAY(),"Overdue","Open")))</f>
        <v/>
      </c>
      <c r="H53" s="24">
        <f>IF(OR(A53="",F53&lt;&gt;""),"",MAX(0,TODAY()-D53))</f>
        <v/>
      </c>
    </row>
    <row r="54">
      <c r="C54" s="22" t="n"/>
      <c r="D54" s="22" t="n"/>
      <c r="E54" s="23" t="n"/>
      <c r="F54" s="22" t="n"/>
      <c r="G54" s="24">
        <f>IF(A54="","",IF(F54&lt;&gt;"","Paid",IF(D54&lt;TODAY(),"Overdue","Open")))</f>
        <v/>
      </c>
      <c r="H54" s="24">
        <f>IF(OR(A54="",F54&lt;&gt;""),"",MAX(0,TODAY()-D54))</f>
        <v/>
      </c>
    </row>
    <row r="55">
      <c r="C55" s="22" t="n"/>
      <c r="D55" s="22" t="n"/>
      <c r="E55" s="23" t="n"/>
      <c r="F55" s="22" t="n"/>
      <c r="G55" s="24">
        <f>IF(A55="","",IF(F55&lt;&gt;"","Paid",IF(D55&lt;TODAY(),"Overdue","Open")))</f>
        <v/>
      </c>
      <c r="H55" s="24">
        <f>IF(OR(A55="",F55&lt;&gt;""),"",MAX(0,TODAY()-D55))</f>
        <v/>
      </c>
    </row>
    <row r="56">
      <c r="C56" s="22" t="n"/>
      <c r="D56" s="22" t="n"/>
      <c r="E56" s="23" t="n"/>
      <c r="F56" s="22" t="n"/>
      <c r="G56" s="24">
        <f>IF(A56="","",IF(F56&lt;&gt;"","Paid",IF(D56&lt;TODAY(),"Overdue","Open")))</f>
        <v/>
      </c>
      <c r="H56" s="24">
        <f>IF(OR(A56="",F56&lt;&gt;""),"",MAX(0,TODAY()-D56))</f>
        <v/>
      </c>
    </row>
    <row r="57">
      <c r="C57" s="22" t="n"/>
      <c r="D57" s="22" t="n"/>
      <c r="E57" s="23" t="n"/>
      <c r="F57" s="22" t="n"/>
      <c r="G57" s="24">
        <f>IF(A57="","",IF(F57&lt;&gt;"","Paid",IF(D57&lt;TODAY(),"Overdue","Open")))</f>
        <v/>
      </c>
      <c r="H57" s="24">
        <f>IF(OR(A57="",F57&lt;&gt;""),"",MAX(0,TODAY()-D57))</f>
        <v/>
      </c>
    </row>
    <row r="58">
      <c r="C58" s="22" t="n"/>
      <c r="D58" s="22" t="n"/>
      <c r="E58" s="23" t="n"/>
      <c r="F58" s="22" t="n"/>
      <c r="G58" s="24">
        <f>IF(A58="","",IF(F58&lt;&gt;"","Paid",IF(D58&lt;TODAY(),"Overdue","Open")))</f>
        <v/>
      </c>
      <c r="H58" s="24">
        <f>IF(OR(A58="",F58&lt;&gt;""),"",MAX(0,TODAY()-D58))</f>
        <v/>
      </c>
    </row>
    <row r="59">
      <c r="C59" s="22" t="n"/>
      <c r="D59" s="22" t="n"/>
      <c r="E59" s="23" t="n"/>
      <c r="F59" s="22" t="n"/>
      <c r="G59" s="24">
        <f>IF(A59="","",IF(F59&lt;&gt;"","Paid",IF(D59&lt;TODAY(),"Overdue","Open")))</f>
        <v/>
      </c>
      <c r="H59" s="24">
        <f>IF(OR(A59="",F59&lt;&gt;""),"",MAX(0,TODAY()-D59))</f>
        <v/>
      </c>
    </row>
    <row r="60">
      <c r="C60" s="22" t="n"/>
      <c r="D60" s="22" t="n"/>
      <c r="E60" s="23" t="n"/>
      <c r="F60" s="22" t="n"/>
      <c r="G60" s="24">
        <f>IF(A60="","",IF(F60&lt;&gt;"","Paid",IF(D60&lt;TODAY(),"Overdue","Open")))</f>
        <v/>
      </c>
      <c r="H60" s="24">
        <f>IF(OR(A60="",F60&lt;&gt;""),"",MAX(0,TODAY()-D60))</f>
        <v/>
      </c>
    </row>
    <row r="61">
      <c r="C61" s="22" t="n"/>
      <c r="D61" s="22" t="n"/>
      <c r="E61" s="23" t="n"/>
      <c r="F61" s="22" t="n"/>
      <c r="G61" s="24">
        <f>IF(A61="","",IF(F61&lt;&gt;"","Paid",IF(D61&lt;TODAY(),"Overdue","Open")))</f>
        <v/>
      </c>
      <c r="H61" s="24">
        <f>IF(OR(A61="",F61&lt;&gt;""),"",MAX(0,TODAY()-D61))</f>
        <v/>
      </c>
    </row>
    <row r="62">
      <c r="C62" s="22" t="n"/>
      <c r="D62" s="22" t="n"/>
      <c r="E62" s="23" t="n"/>
      <c r="F62" s="22" t="n"/>
      <c r="G62" s="24">
        <f>IF(A62="","",IF(F62&lt;&gt;"","Paid",IF(D62&lt;TODAY(),"Overdue","Open")))</f>
        <v/>
      </c>
      <c r="H62" s="24">
        <f>IF(OR(A62="",F62&lt;&gt;""),"",MAX(0,TODAY()-D62))</f>
        <v/>
      </c>
    </row>
    <row r="63">
      <c r="C63" s="22" t="n"/>
      <c r="D63" s="22" t="n"/>
      <c r="E63" s="23" t="n"/>
      <c r="F63" s="22" t="n"/>
      <c r="G63" s="24">
        <f>IF(A63="","",IF(F63&lt;&gt;"","Paid",IF(D63&lt;TODAY(),"Overdue","Open")))</f>
        <v/>
      </c>
      <c r="H63" s="24">
        <f>IF(OR(A63="",F63&lt;&gt;""),"",MAX(0,TODAY()-D63))</f>
        <v/>
      </c>
    </row>
    <row r="64">
      <c r="C64" s="22" t="n"/>
      <c r="D64" s="22" t="n"/>
      <c r="E64" s="23" t="n"/>
      <c r="F64" s="22" t="n"/>
      <c r="G64" s="24">
        <f>IF(A64="","",IF(F64&lt;&gt;"","Paid",IF(D64&lt;TODAY(),"Overdue","Open")))</f>
        <v/>
      </c>
      <c r="H64" s="24">
        <f>IF(OR(A64="",F64&lt;&gt;""),"",MAX(0,TODAY()-D64))</f>
        <v/>
      </c>
    </row>
    <row r="65">
      <c r="C65" s="22" t="n"/>
      <c r="D65" s="22" t="n"/>
      <c r="E65" s="23" t="n"/>
      <c r="F65" s="22" t="n"/>
      <c r="G65" s="24">
        <f>IF(A65="","",IF(F65&lt;&gt;"","Paid",IF(D65&lt;TODAY(),"Overdue","Open")))</f>
        <v/>
      </c>
      <c r="H65" s="24">
        <f>IF(OR(A65="",F65&lt;&gt;""),"",MAX(0,TODAY()-D65))</f>
        <v/>
      </c>
    </row>
    <row r="66">
      <c r="C66" s="22" t="n"/>
      <c r="D66" s="22" t="n"/>
      <c r="E66" s="23" t="n"/>
      <c r="F66" s="22" t="n"/>
      <c r="G66" s="24">
        <f>IF(A66="","",IF(F66&lt;&gt;"","Paid",IF(D66&lt;TODAY(),"Overdue","Open")))</f>
        <v/>
      </c>
      <c r="H66" s="24">
        <f>IF(OR(A66="",F66&lt;&gt;""),"",MAX(0,TODAY()-D66))</f>
        <v/>
      </c>
    </row>
    <row r="67">
      <c r="C67" s="22" t="n"/>
      <c r="D67" s="22" t="n"/>
      <c r="E67" s="23" t="n"/>
      <c r="F67" s="22" t="n"/>
      <c r="G67" s="24">
        <f>IF(A67="","",IF(F67&lt;&gt;"","Paid",IF(D67&lt;TODAY(),"Overdue","Open")))</f>
        <v/>
      </c>
      <c r="H67" s="24">
        <f>IF(OR(A67="",F67&lt;&gt;""),"",MAX(0,TODAY()-D67))</f>
        <v/>
      </c>
    </row>
    <row r="68">
      <c r="C68" s="22" t="n"/>
      <c r="D68" s="22" t="n"/>
      <c r="E68" s="23" t="n"/>
      <c r="F68" s="22" t="n"/>
      <c r="G68" s="24">
        <f>IF(A68="","",IF(F68&lt;&gt;"","Paid",IF(D68&lt;TODAY(),"Overdue","Open")))</f>
        <v/>
      </c>
      <c r="H68" s="24">
        <f>IF(OR(A68="",F68&lt;&gt;""),"",MAX(0,TODAY()-D68))</f>
        <v/>
      </c>
    </row>
    <row r="69">
      <c r="C69" s="22" t="n"/>
      <c r="D69" s="22" t="n"/>
      <c r="E69" s="23" t="n"/>
      <c r="F69" s="22" t="n"/>
      <c r="G69" s="24">
        <f>IF(A69="","",IF(F69&lt;&gt;"","Paid",IF(D69&lt;TODAY(),"Overdue","Open")))</f>
        <v/>
      </c>
      <c r="H69" s="24">
        <f>IF(OR(A69="",F69&lt;&gt;""),"",MAX(0,TODAY()-D69))</f>
        <v/>
      </c>
    </row>
    <row r="70">
      <c r="C70" s="22" t="n"/>
      <c r="D70" s="22" t="n"/>
      <c r="E70" s="23" t="n"/>
      <c r="F70" s="22" t="n"/>
      <c r="G70" s="24">
        <f>IF(A70="","",IF(F70&lt;&gt;"","Paid",IF(D70&lt;TODAY(),"Overdue","Open")))</f>
        <v/>
      </c>
      <c r="H70" s="24">
        <f>IF(OR(A70="",F70&lt;&gt;""),"",MAX(0,TODAY()-D70))</f>
        <v/>
      </c>
    </row>
    <row r="71">
      <c r="C71" s="22" t="n"/>
      <c r="D71" s="22" t="n"/>
      <c r="E71" s="23" t="n"/>
      <c r="F71" s="22" t="n"/>
      <c r="G71" s="24">
        <f>IF(A71="","",IF(F71&lt;&gt;"","Paid",IF(D71&lt;TODAY(),"Overdue","Open")))</f>
        <v/>
      </c>
      <c r="H71" s="24">
        <f>IF(OR(A71="",F71&lt;&gt;""),"",MAX(0,TODAY()-D71))</f>
        <v/>
      </c>
    </row>
    <row r="72">
      <c r="C72" s="22" t="n"/>
      <c r="D72" s="22" t="n"/>
      <c r="E72" s="23" t="n"/>
      <c r="F72" s="22" t="n"/>
      <c r="G72" s="24">
        <f>IF(A72="","",IF(F72&lt;&gt;"","Paid",IF(D72&lt;TODAY(),"Overdue","Open")))</f>
        <v/>
      </c>
      <c r="H72" s="24">
        <f>IF(OR(A72="",F72&lt;&gt;""),"",MAX(0,TODAY()-D72))</f>
        <v/>
      </c>
    </row>
    <row r="73">
      <c r="C73" s="22" t="n"/>
      <c r="D73" s="22" t="n"/>
      <c r="E73" s="23" t="n"/>
      <c r="F73" s="22" t="n"/>
      <c r="G73" s="24">
        <f>IF(A73="","",IF(F73&lt;&gt;"","Paid",IF(D73&lt;TODAY(),"Overdue","Open")))</f>
        <v/>
      </c>
      <c r="H73" s="24">
        <f>IF(OR(A73="",F73&lt;&gt;""),"",MAX(0,TODAY()-D73))</f>
        <v/>
      </c>
    </row>
    <row r="74">
      <c r="C74" s="22" t="n"/>
      <c r="D74" s="22" t="n"/>
      <c r="E74" s="23" t="n"/>
      <c r="F74" s="22" t="n"/>
      <c r="G74" s="24">
        <f>IF(A74="","",IF(F74&lt;&gt;"","Paid",IF(D74&lt;TODAY(),"Overdue","Open")))</f>
        <v/>
      </c>
      <c r="H74" s="24">
        <f>IF(OR(A74="",F74&lt;&gt;""),"",MAX(0,TODAY()-D74))</f>
        <v/>
      </c>
    </row>
    <row r="75">
      <c r="C75" s="22" t="n"/>
      <c r="D75" s="22" t="n"/>
      <c r="E75" s="23" t="n"/>
      <c r="F75" s="22" t="n"/>
      <c r="G75" s="24">
        <f>IF(A75="","",IF(F75&lt;&gt;"","Paid",IF(D75&lt;TODAY(),"Overdue","Open")))</f>
        <v/>
      </c>
      <c r="H75" s="24">
        <f>IF(OR(A75="",F75&lt;&gt;""),"",MAX(0,TODAY()-D75))</f>
        <v/>
      </c>
    </row>
    <row r="76">
      <c r="C76" s="22" t="n"/>
      <c r="D76" s="22" t="n"/>
      <c r="E76" s="23" t="n"/>
      <c r="F76" s="22" t="n"/>
      <c r="G76" s="24">
        <f>IF(A76="","",IF(F76&lt;&gt;"","Paid",IF(D76&lt;TODAY(),"Overdue","Open")))</f>
        <v/>
      </c>
      <c r="H76" s="24">
        <f>IF(OR(A76="",F76&lt;&gt;""),"",MAX(0,TODAY()-D76))</f>
        <v/>
      </c>
    </row>
    <row r="77">
      <c r="C77" s="22" t="n"/>
      <c r="D77" s="22" t="n"/>
      <c r="E77" s="23" t="n"/>
      <c r="F77" s="22" t="n"/>
      <c r="G77" s="24">
        <f>IF(A77="","",IF(F77&lt;&gt;"","Paid",IF(D77&lt;TODAY(),"Overdue","Open")))</f>
        <v/>
      </c>
      <c r="H77" s="24">
        <f>IF(OR(A77="",F77&lt;&gt;""),"",MAX(0,TODAY()-D77))</f>
        <v/>
      </c>
    </row>
    <row r="78">
      <c r="C78" s="22" t="n"/>
      <c r="D78" s="22" t="n"/>
      <c r="E78" s="23" t="n"/>
      <c r="F78" s="22" t="n"/>
      <c r="G78" s="24">
        <f>IF(A78="","",IF(F78&lt;&gt;"","Paid",IF(D78&lt;TODAY(),"Overdue","Open")))</f>
        <v/>
      </c>
      <c r="H78" s="24">
        <f>IF(OR(A78="",F78&lt;&gt;""),"",MAX(0,TODAY()-D78))</f>
        <v/>
      </c>
    </row>
    <row r="79">
      <c r="C79" s="22" t="n"/>
      <c r="D79" s="22" t="n"/>
      <c r="E79" s="23" t="n"/>
      <c r="F79" s="22" t="n"/>
      <c r="G79" s="24">
        <f>IF(A79="","",IF(F79&lt;&gt;"","Paid",IF(D79&lt;TODAY(),"Overdue","Open")))</f>
        <v/>
      </c>
      <c r="H79" s="24">
        <f>IF(OR(A79="",F79&lt;&gt;""),"",MAX(0,TODAY()-D79))</f>
        <v/>
      </c>
    </row>
    <row r="80">
      <c r="C80" s="22" t="n"/>
      <c r="D80" s="22" t="n"/>
      <c r="E80" s="23" t="n"/>
      <c r="F80" s="22" t="n"/>
      <c r="G80" s="24">
        <f>IF(A80="","",IF(F80&lt;&gt;"","Paid",IF(D80&lt;TODAY(),"Overdue","Open")))</f>
        <v/>
      </c>
      <c r="H80" s="24">
        <f>IF(OR(A80="",F80&lt;&gt;""),"",MAX(0,TODAY()-D80))</f>
        <v/>
      </c>
    </row>
    <row r="81">
      <c r="C81" s="22" t="n"/>
      <c r="D81" s="22" t="n"/>
      <c r="E81" s="23" t="n"/>
      <c r="F81" s="22" t="n"/>
      <c r="G81" s="24">
        <f>IF(A81="","",IF(F81&lt;&gt;"","Paid",IF(D81&lt;TODAY(),"Overdue","Open")))</f>
        <v/>
      </c>
      <c r="H81" s="24">
        <f>IF(OR(A81="",F81&lt;&gt;""),"",MAX(0,TODAY()-D81))</f>
        <v/>
      </c>
    </row>
    <row r="82">
      <c r="C82" s="22" t="n"/>
      <c r="D82" s="22" t="n"/>
      <c r="E82" s="23" t="n"/>
      <c r="F82" s="22" t="n"/>
      <c r="G82" s="24">
        <f>IF(A82="","",IF(F82&lt;&gt;"","Paid",IF(D82&lt;TODAY(),"Overdue","Open")))</f>
        <v/>
      </c>
      <c r="H82" s="24">
        <f>IF(OR(A82="",F82&lt;&gt;""),"",MAX(0,TODAY()-D82))</f>
        <v/>
      </c>
    </row>
    <row r="83">
      <c r="C83" s="22" t="n"/>
      <c r="D83" s="22" t="n"/>
      <c r="E83" s="23" t="n"/>
      <c r="F83" s="22" t="n"/>
      <c r="G83" s="24">
        <f>IF(A83="","",IF(F83&lt;&gt;"","Paid",IF(D83&lt;TODAY(),"Overdue","Open")))</f>
        <v/>
      </c>
      <c r="H83" s="24">
        <f>IF(OR(A83="",F83&lt;&gt;""),"",MAX(0,TODAY()-D83))</f>
        <v/>
      </c>
    </row>
    <row r="84">
      <c r="C84" s="22" t="n"/>
      <c r="D84" s="22" t="n"/>
      <c r="E84" s="23" t="n"/>
      <c r="F84" s="22" t="n"/>
      <c r="G84" s="24">
        <f>IF(A84="","",IF(F84&lt;&gt;"","Paid",IF(D84&lt;TODAY(),"Overdue","Open")))</f>
        <v/>
      </c>
      <c r="H84" s="24">
        <f>IF(OR(A84="",F84&lt;&gt;""),"",MAX(0,TODAY()-D84))</f>
        <v/>
      </c>
    </row>
    <row r="85">
      <c r="C85" s="22" t="n"/>
      <c r="D85" s="22" t="n"/>
      <c r="E85" s="23" t="n"/>
      <c r="F85" s="22" t="n"/>
      <c r="G85" s="24">
        <f>IF(A85="","",IF(F85&lt;&gt;"","Paid",IF(D85&lt;TODAY(),"Overdue","Open")))</f>
        <v/>
      </c>
      <c r="H85" s="24">
        <f>IF(OR(A85="",F85&lt;&gt;""),"",MAX(0,TODAY()-D85))</f>
        <v/>
      </c>
    </row>
    <row r="86">
      <c r="C86" s="22" t="n"/>
      <c r="D86" s="22" t="n"/>
      <c r="E86" s="23" t="n"/>
      <c r="F86" s="22" t="n"/>
      <c r="G86" s="24">
        <f>IF(A86="","",IF(F86&lt;&gt;"","Paid",IF(D86&lt;TODAY(),"Overdue","Open")))</f>
        <v/>
      </c>
      <c r="H86" s="24">
        <f>IF(OR(A86="",F86&lt;&gt;""),"",MAX(0,TODAY()-D86))</f>
        <v/>
      </c>
    </row>
    <row r="87">
      <c r="C87" s="22" t="n"/>
      <c r="D87" s="22" t="n"/>
      <c r="E87" s="23" t="n"/>
      <c r="F87" s="22" t="n"/>
      <c r="G87" s="24">
        <f>IF(A87="","",IF(F87&lt;&gt;"","Paid",IF(D87&lt;TODAY(),"Overdue","Open")))</f>
        <v/>
      </c>
      <c r="H87" s="24">
        <f>IF(OR(A87="",F87&lt;&gt;""),"",MAX(0,TODAY()-D87))</f>
        <v/>
      </c>
    </row>
    <row r="88">
      <c r="C88" s="22" t="n"/>
      <c r="D88" s="22" t="n"/>
      <c r="E88" s="23" t="n"/>
      <c r="F88" s="22" t="n"/>
      <c r="G88" s="24">
        <f>IF(A88="","",IF(F88&lt;&gt;"","Paid",IF(D88&lt;TODAY(),"Overdue","Open")))</f>
        <v/>
      </c>
      <c r="H88" s="24">
        <f>IF(OR(A88="",F88&lt;&gt;""),"",MAX(0,TODAY()-D88))</f>
        <v/>
      </c>
    </row>
    <row r="89">
      <c r="C89" s="22" t="n"/>
      <c r="D89" s="22" t="n"/>
      <c r="E89" s="23" t="n"/>
      <c r="F89" s="22" t="n"/>
      <c r="G89" s="24">
        <f>IF(A89="","",IF(F89&lt;&gt;"","Paid",IF(D89&lt;TODAY(),"Overdue","Open")))</f>
        <v/>
      </c>
      <c r="H89" s="24">
        <f>IF(OR(A89="",F89&lt;&gt;""),"",MAX(0,TODAY()-D89))</f>
        <v/>
      </c>
    </row>
    <row r="90">
      <c r="C90" s="22" t="n"/>
      <c r="D90" s="22" t="n"/>
      <c r="E90" s="23" t="n"/>
      <c r="F90" s="22" t="n"/>
      <c r="G90" s="24">
        <f>IF(A90="","",IF(F90&lt;&gt;"","Paid",IF(D90&lt;TODAY(),"Overdue","Open")))</f>
        <v/>
      </c>
      <c r="H90" s="24">
        <f>IF(OR(A90="",F90&lt;&gt;""),"",MAX(0,TODAY()-D90))</f>
        <v/>
      </c>
    </row>
    <row r="91">
      <c r="C91" s="22" t="n"/>
      <c r="D91" s="22" t="n"/>
      <c r="E91" s="23" t="n"/>
      <c r="F91" s="22" t="n"/>
      <c r="G91" s="24">
        <f>IF(A91="","",IF(F91&lt;&gt;"","Paid",IF(D91&lt;TODAY(),"Overdue","Open")))</f>
        <v/>
      </c>
      <c r="H91" s="24">
        <f>IF(OR(A91="",F91&lt;&gt;""),"",MAX(0,TODAY()-D91))</f>
        <v/>
      </c>
    </row>
    <row r="92">
      <c r="C92" s="22" t="n"/>
      <c r="D92" s="22" t="n"/>
      <c r="E92" s="23" t="n"/>
      <c r="F92" s="22" t="n"/>
      <c r="G92" s="24">
        <f>IF(A92="","",IF(F92&lt;&gt;"","Paid",IF(D92&lt;TODAY(),"Overdue","Open")))</f>
        <v/>
      </c>
      <c r="H92" s="24">
        <f>IF(OR(A92="",F92&lt;&gt;""),"",MAX(0,TODAY()-D92))</f>
        <v/>
      </c>
    </row>
    <row r="93">
      <c r="C93" s="22" t="n"/>
      <c r="D93" s="22" t="n"/>
      <c r="E93" s="23" t="n"/>
      <c r="F93" s="22" t="n"/>
      <c r="G93" s="24">
        <f>IF(A93="","",IF(F93&lt;&gt;"","Paid",IF(D93&lt;TODAY(),"Overdue","Open")))</f>
        <v/>
      </c>
      <c r="H93" s="24">
        <f>IF(OR(A93="",F93&lt;&gt;""),"",MAX(0,TODAY()-D93))</f>
        <v/>
      </c>
    </row>
    <row r="94">
      <c r="C94" s="22" t="n"/>
      <c r="D94" s="22" t="n"/>
      <c r="E94" s="23" t="n"/>
      <c r="F94" s="22" t="n"/>
      <c r="G94" s="24">
        <f>IF(A94="","",IF(F94&lt;&gt;"","Paid",IF(D94&lt;TODAY(),"Overdue","Open")))</f>
        <v/>
      </c>
      <c r="H94" s="24">
        <f>IF(OR(A94="",F94&lt;&gt;""),"",MAX(0,TODAY()-D94))</f>
        <v/>
      </c>
    </row>
    <row r="95">
      <c r="C95" s="22" t="n"/>
      <c r="D95" s="22" t="n"/>
      <c r="E95" s="23" t="n"/>
      <c r="F95" s="22" t="n"/>
      <c r="G95" s="24">
        <f>IF(A95="","",IF(F95&lt;&gt;"","Paid",IF(D95&lt;TODAY(),"Overdue","Open")))</f>
        <v/>
      </c>
      <c r="H95" s="24">
        <f>IF(OR(A95="",F95&lt;&gt;""),"",MAX(0,TODAY()-D95))</f>
        <v/>
      </c>
    </row>
    <row r="96">
      <c r="C96" s="22" t="n"/>
      <c r="D96" s="22" t="n"/>
      <c r="E96" s="23" t="n"/>
      <c r="F96" s="22" t="n"/>
      <c r="G96" s="24">
        <f>IF(A96="","",IF(F96&lt;&gt;"","Paid",IF(D96&lt;TODAY(),"Overdue","Open")))</f>
        <v/>
      </c>
      <c r="H96" s="24">
        <f>IF(OR(A96="",F96&lt;&gt;""),"",MAX(0,TODAY()-D96))</f>
        <v/>
      </c>
    </row>
    <row r="97">
      <c r="C97" s="22" t="n"/>
      <c r="D97" s="22" t="n"/>
      <c r="E97" s="23" t="n"/>
      <c r="F97" s="22" t="n"/>
      <c r="G97" s="24">
        <f>IF(A97="","",IF(F97&lt;&gt;"","Paid",IF(D97&lt;TODAY(),"Overdue","Open")))</f>
        <v/>
      </c>
      <c r="H97" s="24">
        <f>IF(OR(A97="",F97&lt;&gt;""),"",MAX(0,TODAY()-D97))</f>
        <v/>
      </c>
    </row>
    <row r="98">
      <c r="C98" s="22" t="n"/>
      <c r="D98" s="22" t="n"/>
      <c r="E98" s="23" t="n"/>
      <c r="F98" s="22" t="n"/>
      <c r="G98" s="24">
        <f>IF(A98="","",IF(F98&lt;&gt;"","Paid",IF(D98&lt;TODAY(),"Overdue","Open")))</f>
        <v/>
      </c>
      <c r="H98" s="24">
        <f>IF(OR(A98="",F98&lt;&gt;""),"",MAX(0,TODAY()-D98))</f>
        <v/>
      </c>
    </row>
    <row r="99">
      <c r="C99" s="22" t="n"/>
      <c r="D99" s="22" t="n"/>
      <c r="E99" s="23" t="n"/>
      <c r="F99" s="22" t="n"/>
      <c r="G99" s="24">
        <f>IF(A99="","",IF(F99&lt;&gt;"","Paid",IF(D99&lt;TODAY(),"Overdue","Open")))</f>
        <v/>
      </c>
      <c r="H99" s="24">
        <f>IF(OR(A99="",F99&lt;&gt;""),"",MAX(0,TODAY()-D99))</f>
        <v/>
      </c>
    </row>
    <row r="100">
      <c r="C100" s="22" t="n"/>
      <c r="D100" s="22" t="n"/>
      <c r="E100" s="23" t="n"/>
      <c r="F100" s="22" t="n"/>
      <c r="G100" s="24">
        <f>IF(A100="","",IF(F100&lt;&gt;"","Paid",IF(D100&lt;TODAY(),"Overdue","Open")))</f>
        <v/>
      </c>
      <c r="H100" s="24">
        <f>IF(OR(A100="",F100&lt;&gt;""),"",MAX(0,TODAY()-D100))</f>
        <v/>
      </c>
    </row>
    <row r="101">
      <c r="C101" s="22" t="n"/>
      <c r="D101" s="22" t="n"/>
      <c r="E101" s="23" t="n"/>
      <c r="F101" s="22" t="n"/>
      <c r="G101" s="24">
        <f>IF(A101="","",IF(F101&lt;&gt;"","Paid",IF(D101&lt;TODAY(),"Overdue","Open")))</f>
        <v/>
      </c>
      <c r="H101" s="24">
        <f>IF(OR(A101="",F101&lt;&gt;""),"",MAX(0,TODAY()-D101))</f>
        <v/>
      </c>
    </row>
    <row r="102">
      <c r="C102" s="22" t="n"/>
      <c r="D102" s="22" t="n"/>
      <c r="E102" s="23" t="n"/>
      <c r="F102" s="22" t="n"/>
      <c r="G102" s="24">
        <f>IF(A102="","",IF(F102&lt;&gt;"","Paid",IF(D102&lt;TODAY(),"Overdue","Open")))</f>
        <v/>
      </c>
      <c r="H102" s="24">
        <f>IF(OR(A102="",F102&lt;&gt;""),"",MAX(0,TODAY()-D102))</f>
        <v/>
      </c>
    </row>
    <row r="103">
      <c r="C103" s="22" t="n"/>
      <c r="D103" s="22" t="n"/>
      <c r="E103" s="23" t="n"/>
      <c r="F103" s="22" t="n"/>
      <c r="G103" s="24">
        <f>IF(A103="","",IF(F103&lt;&gt;"","Paid",IF(D103&lt;TODAY(),"Overdue","Open")))</f>
        <v/>
      </c>
      <c r="H103" s="24">
        <f>IF(OR(A103="",F103&lt;&gt;""),"",MAX(0,TODAY()-D103))</f>
        <v/>
      </c>
    </row>
    <row r="104">
      <c r="C104" s="22" t="n"/>
      <c r="D104" s="22" t="n"/>
      <c r="E104" s="23" t="n"/>
      <c r="F104" s="22" t="n"/>
      <c r="G104" s="24">
        <f>IF(A104="","",IF(F104&lt;&gt;"","Paid",IF(D104&lt;TODAY(),"Overdue","Open")))</f>
        <v/>
      </c>
      <c r="H104" s="24">
        <f>IF(OR(A104="",F104&lt;&gt;""),"",MAX(0,TODAY()-D104))</f>
        <v/>
      </c>
    </row>
    <row r="105">
      <c r="C105" s="22" t="n"/>
      <c r="D105" s="22" t="n"/>
      <c r="E105" s="23" t="n"/>
      <c r="F105" s="22" t="n"/>
      <c r="G105" s="24">
        <f>IF(A105="","",IF(F105&lt;&gt;"","Paid",IF(D105&lt;TODAY(),"Overdue","Open")))</f>
        <v/>
      </c>
      <c r="H105" s="24">
        <f>IF(OR(A105="",F105&lt;&gt;""),"",MAX(0,TODAY()-D105))</f>
        <v/>
      </c>
    </row>
    <row r="106">
      <c r="C106" s="22" t="n"/>
      <c r="D106" s="22" t="n"/>
      <c r="E106" s="23" t="n"/>
      <c r="F106" s="22" t="n"/>
      <c r="G106" s="24">
        <f>IF(A106="","",IF(F106&lt;&gt;"","Paid",IF(D106&lt;TODAY(),"Overdue","Open")))</f>
        <v/>
      </c>
      <c r="H106" s="24">
        <f>IF(OR(A106="",F106&lt;&gt;""),"",MAX(0,TODAY()-D106))</f>
        <v/>
      </c>
    </row>
    <row r="107">
      <c r="C107" s="22" t="n"/>
      <c r="D107" s="22" t="n"/>
      <c r="E107" s="23" t="n"/>
      <c r="F107" s="22" t="n"/>
      <c r="G107" s="24">
        <f>IF(A107="","",IF(F107&lt;&gt;"","Paid",IF(D107&lt;TODAY(),"Overdue","Open")))</f>
        <v/>
      </c>
      <c r="H107" s="24">
        <f>IF(OR(A107="",F107&lt;&gt;""),"",MAX(0,TODAY()-D107))</f>
        <v/>
      </c>
    </row>
    <row r="108">
      <c r="C108" s="22" t="n"/>
      <c r="D108" s="22" t="n"/>
      <c r="E108" s="23" t="n"/>
      <c r="F108" s="22" t="n"/>
      <c r="G108" s="24">
        <f>IF(A108="","",IF(F108&lt;&gt;"","Paid",IF(D108&lt;TODAY(),"Overdue","Open")))</f>
        <v/>
      </c>
      <c r="H108" s="24">
        <f>IF(OR(A108="",F108&lt;&gt;""),"",MAX(0,TODAY()-D108))</f>
        <v/>
      </c>
    </row>
    <row r="109">
      <c r="C109" s="22" t="n"/>
      <c r="D109" s="22" t="n"/>
      <c r="E109" s="23" t="n"/>
      <c r="F109" s="22" t="n"/>
      <c r="G109" s="24">
        <f>IF(A109="","",IF(F109&lt;&gt;"","Paid",IF(D109&lt;TODAY(),"Overdue","Open")))</f>
        <v/>
      </c>
      <c r="H109" s="24">
        <f>IF(OR(A109="",F109&lt;&gt;""),"",MAX(0,TODAY()-D109))</f>
        <v/>
      </c>
    </row>
    <row r="110">
      <c r="C110" s="22" t="n"/>
      <c r="D110" s="22" t="n"/>
      <c r="E110" s="23" t="n"/>
      <c r="F110" s="22" t="n"/>
      <c r="G110" s="24">
        <f>IF(A110="","",IF(F110&lt;&gt;"","Paid",IF(D110&lt;TODAY(),"Overdue","Open")))</f>
        <v/>
      </c>
      <c r="H110" s="24">
        <f>IF(OR(A110="",F110&lt;&gt;""),"",MAX(0,TODAY()-D110))</f>
        <v/>
      </c>
    </row>
    <row r="111">
      <c r="C111" s="22" t="n"/>
      <c r="D111" s="22" t="n"/>
      <c r="E111" s="23" t="n"/>
      <c r="F111" s="22" t="n"/>
      <c r="G111" s="24">
        <f>IF(A111="","",IF(F111&lt;&gt;"","Paid",IF(D111&lt;TODAY(),"Overdue","Open")))</f>
        <v/>
      </c>
      <c r="H111" s="24">
        <f>IF(OR(A111="",F111&lt;&gt;""),"",MAX(0,TODAY()-D111))</f>
        <v/>
      </c>
    </row>
    <row r="112">
      <c r="C112" s="22" t="n"/>
      <c r="D112" s="22" t="n"/>
      <c r="E112" s="23" t="n"/>
      <c r="F112" s="22" t="n"/>
      <c r="G112" s="24">
        <f>IF(A112="","",IF(F112&lt;&gt;"","Paid",IF(D112&lt;TODAY(),"Overdue","Open")))</f>
        <v/>
      </c>
      <c r="H112" s="24">
        <f>IF(OR(A112="",F112&lt;&gt;""),"",MAX(0,TODAY()-D112))</f>
        <v/>
      </c>
    </row>
    <row r="113">
      <c r="C113" s="22" t="n"/>
      <c r="D113" s="22" t="n"/>
      <c r="E113" s="23" t="n"/>
      <c r="F113" s="22" t="n"/>
      <c r="G113" s="24">
        <f>IF(A113="","",IF(F113&lt;&gt;"","Paid",IF(D113&lt;TODAY(),"Overdue","Open")))</f>
        <v/>
      </c>
      <c r="H113" s="24">
        <f>IF(OR(A113="",F113&lt;&gt;""),"",MAX(0,TODAY()-D113))</f>
        <v/>
      </c>
    </row>
    <row r="114">
      <c r="C114" s="22" t="n"/>
      <c r="D114" s="22" t="n"/>
      <c r="E114" s="23" t="n"/>
      <c r="F114" s="22" t="n"/>
      <c r="G114" s="24">
        <f>IF(A114="","",IF(F114&lt;&gt;"","Paid",IF(D114&lt;TODAY(),"Overdue","Open")))</f>
        <v/>
      </c>
      <c r="H114" s="24">
        <f>IF(OR(A114="",F114&lt;&gt;""),"",MAX(0,TODAY()-D114))</f>
        <v/>
      </c>
    </row>
    <row r="115">
      <c r="C115" s="22" t="n"/>
      <c r="D115" s="22" t="n"/>
      <c r="E115" s="23" t="n"/>
      <c r="F115" s="22" t="n"/>
      <c r="G115" s="24">
        <f>IF(A115="","",IF(F115&lt;&gt;"","Paid",IF(D115&lt;TODAY(),"Overdue","Open")))</f>
        <v/>
      </c>
      <c r="H115" s="24">
        <f>IF(OR(A115="",F115&lt;&gt;""),"",MAX(0,TODAY()-D115))</f>
        <v/>
      </c>
    </row>
    <row r="116">
      <c r="C116" s="22" t="n"/>
      <c r="D116" s="22" t="n"/>
      <c r="E116" s="23" t="n"/>
      <c r="F116" s="22" t="n"/>
      <c r="G116" s="24">
        <f>IF(A116="","",IF(F116&lt;&gt;"","Paid",IF(D116&lt;TODAY(),"Overdue","Open")))</f>
        <v/>
      </c>
      <c r="H116" s="24">
        <f>IF(OR(A116="",F116&lt;&gt;""),"",MAX(0,TODAY()-D116))</f>
        <v/>
      </c>
    </row>
    <row r="117">
      <c r="C117" s="22" t="n"/>
      <c r="D117" s="22" t="n"/>
      <c r="E117" s="23" t="n"/>
      <c r="F117" s="22" t="n"/>
      <c r="G117" s="24">
        <f>IF(A117="","",IF(F117&lt;&gt;"","Paid",IF(D117&lt;TODAY(),"Overdue","Open")))</f>
        <v/>
      </c>
      <c r="H117" s="24">
        <f>IF(OR(A117="",F117&lt;&gt;""),"",MAX(0,TODAY()-D117))</f>
        <v/>
      </c>
    </row>
    <row r="118">
      <c r="C118" s="22" t="n"/>
      <c r="D118" s="22" t="n"/>
      <c r="E118" s="23" t="n"/>
      <c r="F118" s="22" t="n"/>
      <c r="G118" s="24">
        <f>IF(A118="","",IF(F118&lt;&gt;"","Paid",IF(D118&lt;TODAY(),"Overdue","Open")))</f>
        <v/>
      </c>
      <c r="H118" s="24">
        <f>IF(OR(A118="",F118&lt;&gt;""),"",MAX(0,TODAY()-D118))</f>
        <v/>
      </c>
    </row>
    <row r="119">
      <c r="C119" s="22" t="n"/>
      <c r="D119" s="22" t="n"/>
      <c r="E119" s="23" t="n"/>
      <c r="F119" s="22" t="n"/>
      <c r="G119" s="24">
        <f>IF(A119="","",IF(F119&lt;&gt;"","Paid",IF(D119&lt;TODAY(),"Overdue","Open")))</f>
        <v/>
      </c>
      <c r="H119" s="24">
        <f>IF(OR(A119="",F119&lt;&gt;""),"",MAX(0,TODAY()-D119))</f>
        <v/>
      </c>
    </row>
    <row r="120">
      <c r="C120" s="22" t="n"/>
      <c r="D120" s="22" t="n"/>
      <c r="E120" s="23" t="n"/>
      <c r="F120" s="22" t="n"/>
      <c r="G120" s="24">
        <f>IF(A120="","",IF(F120&lt;&gt;"","Paid",IF(D120&lt;TODAY(),"Overdue","Open")))</f>
        <v/>
      </c>
      <c r="H120" s="24">
        <f>IF(OR(A120="",F120&lt;&gt;""),"",MAX(0,TODAY()-D120))</f>
        <v/>
      </c>
    </row>
    <row r="121">
      <c r="C121" s="22" t="n"/>
      <c r="D121" s="22" t="n"/>
      <c r="E121" s="23" t="n"/>
      <c r="F121" s="22" t="n"/>
      <c r="G121" s="24">
        <f>IF(A121="","",IF(F121&lt;&gt;"","Paid",IF(D121&lt;TODAY(),"Overdue","Open")))</f>
        <v/>
      </c>
      <c r="H121" s="24">
        <f>IF(OR(A121="",F121&lt;&gt;""),"",MAX(0,TODAY()-D121))</f>
        <v/>
      </c>
    </row>
    <row r="122">
      <c r="C122" s="22" t="n"/>
      <c r="D122" s="22" t="n"/>
      <c r="E122" s="23" t="n"/>
      <c r="F122" s="22" t="n"/>
      <c r="G122" s="24">
        <f>IF(A122="","",IF(F122&lt;&gt;"","Paid",IF(D122&lt;TODAY(),"Overdue","Open")))</f>
        <v/>
      </c>
      <c r="H122" s="24">
        <f>IF(OR(A122="",F122&lt;&gt;""),"",MAX(0,TODAY()-D122))</f>
        <v/>
      </c>
    </row>
    <row r="123">
      <c r="C123" s="22" t="n"/>
      <c r="D123" s="22" t="n"/>
      <c r="E123" s="23" t="n"/>
      <c r="F123" s="22" t="n"/>
      <c r="G123" s="24">
        <f>IF(A123="","",IF(F123&lt;&gt;"","Paid",IF(D123&lt;TODAY(),"Overdue","Open")))</f>
        <v/>
      </c>
      <c r="H123" s="24">
        <f>IF(OR(A123="",F123&lt;&gt;""),"",MAX(0,TODAY()-D123))</f>
        <v/>
      </c>
    </row>
    <row r="124">
      <c r="C124" s="22" t="n"/>
      <c r="D124" s="22" t="n"/>
      <c r="E124" s="23" t="n"/>
      <c r="F124" s="22" t="n"/>
      <c r="G124" s="24">
        <f>IF(A124="","",IF(F124&lt;&gt;"","Paid",IF(D124&lt;TODAY(),"Overdue","Open")))</f>
        <v/>
      </c>
      <c r="H124" s="24">
        <f>IF(OR(A124="",F124&lt;&gt;""),"",MAX(0,TODAY()-D124))</f>
        <v/>
      </c>
    </row>
    <row r="125">
      <c r="C125" s="22" t="n"/>
      <c r="D125" s="22" t="n"/>
      <c r="E125" s="23" t="n"/>
      <c r="F125" s="22" t="n"/>
      <c r="G125" s="24">
        <f>IF(A125="","",IF(F125&lt;&gt;"","Paid",IF(D125&lt;TODAY(),"Overdue","Open")))</f>
        <v/>
      </c>
      <c r="H125" s="24">
        <f>IF(OR(A125="",F125&lt;&gt;""),"",MAX(0,TODAY()-D125))</f>
        <v/>
      </c>
    </row>
    <row r="126">
      <c r="C126" s="22" t="n"/>
      <c r="D126" s="22" t="n"/>
      <c r="E126" s="23" t="n"/>
      <c r="F126" s="22" t="n"/>
      <c r="G126" s="24">
        <f>IF(A126="","",IF(F126&lt;&gt;"","Paid",IF(D126&lt;TODAY(),"Overdue","Open")))</f>
        <v/>
      </c>
      <c r="H126" s="24">
        <f>IF(OR(A126="",F126&lt;&gt;""),"",MAX(0,TODAY()-D126))</f>
        <v/>
      </c>
    </row>
    <row r="127">
      <c r="C127" s="22" t="n"/>
      <c r="D127" s="22" t="n"/>
      <c r="E127" s="23" t="n"/>
      <c r="F127" s="22" t="n"/>
      <c r="G127" s="24">
        <f>IF(A127="","",IF(F127&lt;&gt;"","Paid",IF(D127&lt;TODAY(),"Overdue","Open")))</f>
        <v/>
      </c>
      <c r="H127" s="24">
        <f>IF(OR(A127="",F127&lt;&gt;""),"",MAX(0,TODAY()-D127))</f>
        <v/>
      </c>
    </row>
    <row r="128">
      <c r="C128" s="22" t="n"/>
      <c r="D128" s="22" t="n"/>
      <c r="E128" s="23" t="n"/>
      <c r="F128" s="22" t="n"/>
      <c r="G128" s="24">
        <f>IF(A128="","",IF(F128&lt;&gt;"","Paid",IF(D128&lt;TODAY(),"Overdue","Open")))</f>
        <v/>
      </c>
      <c r="H128" s="24">
        <f>IF(OR(A128="",F128&lt;&gt;""),"",MAX(0,TODAY()-D128))</f>
        <v/>
      </c>
    </row>
    <row r="129">
      <c r="C129" s="22" t="n"/>
      <c r="D129" s="22" t="n"/>
      <c r="E129" s="23" t="n"/>
      <c r="F129" s="22" t="n"/>
      <c r="G129" s="24">
        <f>IF(A129="","",IF(F129&lt;&gt;"","Paid",IF(D129&lt;TODAY(),"Overdue","Open")))</f>
        <v/>
      </c>
      <c r="H129" s="24">
        <f>IF(OR(A129="",F129&lt;&gt;""),"",MAX(0,TODAY()-D129))</f>
        <v/>
      </c>
    </row>
    <row r="130">
      <c r="C130" s="22" t="n"/>
      <c r="D130" s="22" t="n"/>
      <c r="E130" s="23" t="n"/>
      <c r="F130" s="22" t="n"/>
      <c r="G130" s="24">
        <f>IF(A130="","",IF(F130&lt;&gt;"","Paid",IF(D130&lt;TODAY(),"Overdue","Open")))</f>
        <v/>
      </c>
      <c r="H130" s="24">
        <f>IF(OR(A130="",F130&lt;&gt;""),"",MAX(0,TODAY()-D130))</f>
        <v/>
      </c>
    </row>
    <row r="131">
      <c r="C131" s="22" t="n"/>
      <c r="D131" s="22" t="n"/>
      <c r="E131" s="23" t="n"/>
      <c r="F131" s="22" t="n"/>
      <c r="G131" s="24">
        <f>IF(A131="","",IF(F131&lt;&gt;"","Paid",IF(D131&lt;TODAY(),"Overdue","Open")))</f>
        <v/>
      </c>
      <c r="H131" s="24">
        <f>IF(OR(A131="",F131&lt;&gt;""),"",MAX(0,TODAY()-D131))</f>
        <v/>
      </c>
    </row>
    <row r="132">
      <c r="C132" s="22" t="n"/>
      <c r="D132" s="22" t="n"/>
      <c r="E132" s="23" t="n"/>
      <c r="F132" s="22" t="n"/>
      <c r="G132" s="24">
        <f>IF(A132="","",IF(F132&lt;&gt;"","Paid",IF(D132&lt;TODAY(),"Overdue","Open")))</f>
        <v/>
      </c>
      <c r="H132" s="24">
        <f>IF(OR(A132="",F132&lt;&gt;""),"",MAX(0,TODAY()-D132))</f>
        <v/>
      </c>
    </row>
    <row r="133">
      <c r="C133" s="22" t="n"/>
      <c r="D133" s="22" t="n"/>
      <c r="E133" s="23" t="n"/>
      <c r="F133" s="22" t="n"/>
      <c r="G133" s="24">
        <f>IF(A133="","",IF(F133&lt;&gt;"","Paid",IF(D133&lt;TODAY(),"Overdue","Open")))</f>
        <v/>
      </c>
      <c r="H133" s="24">
        <f>IF(OR(A133="",F133&lt;&gt;""),"",MAX(0,TODAY()-D133))</f>
        <v/>
      </c>
    </row>
    <row r="134">
      <c r="C134" s="22" t="n"/>
      <c r="D134" s="22" t="n"/>
      <c r="E134" s="23" t="n"/>
      <c r="F134" s="22" t="n"/>
      <c r="G134" s="24">
        <f>IF(A134="","",IF(F134&lt;&gt;"","Paid",IF(D134&lt;TODAY(),"Overdue","Open")))</f>
        <v/>
      </c>
      <c r="H134" s="24">
        <f>IF(OR(A134="",F134&lt;&gt;""),"",MAX(0,TODAY()-D134))</f>
        <v/>
      </c>
    </row>
    <row r="135">
      <c r="C135" s="22" t="n"/>
      <c r="D135" s="22" t="n"/>
      <c r="E135" s="23" t="n"/>
      <c r="F135" s="22" t="n"/>
      <c r="G135" s="24">
        <f>IF(A135="","",IF(F135&lt;&gt;"","Paid",IF(D135&lt;TODAY(),"Overdue","Open")))</f>
        <v/>
      </c>
      <c r="H135" s="24">
        <f>IF(OR(A135="",F135&lt;&gt;""),"",MAX(0,TODAY()-D135))</f>
        <v/>
      </c>
    </row>
    <row r="136">
      <c r="C136" s="22" t="n"/>
      <c r="D136" s="22" t="n"/>
      <c r="E136" s="23" t="n"/>
      <c r="F136" s="22" t="n"/>
      <c r="G136" s="24">
        <f>IF(A136="","",IF(F136&lt;&gt;"","Paid",IF(D136&lt;TODAY(),"Overdue","Open")))</f>
        <v/>
      </c>
      <c r="H136" s="24">
        <f>IF(OR(A136="",F136&lt;&gt;""),"",MAX(0,TODAY()-D136))</f>
        <v/>
      </c>
    </row>
    <row r="137">
      <c r="C137" s="22" t="n"/>
      <c r="D137" s="22" t="n"/>
      <c r="E137" s="23" t="n"/>
      <c r="F137" s="22" t="n"/>
      <c r="G137" s="24">
        <f>IF(A137="","",IF(F137&lt;&gt;"","Paid",IF(D137&lt;TODAY(),"Overdue","Open")))</f>
        <v/>
      </c>
      <c r="H137" s="24">
        <f>IF(OR(A137="",F137&lt;&gt;""),"",MAX(0,TODAY()-D137))</f>
        <v/>
      </c>
    </row>
    <row r="138">
      <c r="C138" s="22" t="n"/>
      <c r="D138" s="22" t="n"/>
      <c r="E138" s="23" t="n"/>
      <c r="F138" s="22" t="n"/>
      <c r="G138" s="24">
        <f>IF(A138="","",IF(F138&lt;&gt;"","Paid",IF(D138&lt;TODAY(),"Overdue","Open")))</f>
        <v/>
      </c>
      <c r="H138" s="24">
        <f>IF(OR(A138="",F138&lt;&gt;""),"",MAX(0,TODAY()-D138))</f>
        <v/>
      </c>
    </row>
    <row r="139">
      <c r="C139" s="22" t="n"/>
      <c r="D139" s="22" t="n"/>
      <c r="E139" s="23" t="n"/>
      <c r="F139" s="22" t="n"/>
      <c r="G139" s="24">
        <f>IF(A139="","",IF(F139&lt;&gt;"","Paid",IF(D139&lt;TODAY(),"Overdue","Open")))</f>
        <v/>
      </c>
      <c r="H139" s="24">
        <f>IF(OR(A139="",F139&lt;&gt;""),"",MAX(0,TODAY()-D139))</f>
        <v/>
      </c>
    </row>
    <row r="140">
      <c r="C140" s="22" t="n"/>
      <c r="D140" s="22" t="n"/>
      <c r="E140" s="23" t="n"/>
      <c r="F140" s="22" t="n"/>
      <c r="G140" s="24">
        <f>IF(A140="","",IF(F140&lt;&gt;"","Paid",IF(D140&lt;TODAY(),"Overdue","Open")))</f>
        <v/>
      </c>
      <c r="H140" s="24">
        <f>IF(OR(A140="",F140&lt;&gt;""),"",MAX(0,TODAY()-D140))</f>
        <v/>
      </c>
    </row>
    <row r="141">
      <c r="C141" s="22" t="n"/>
      <c r="D141" s="22" t="n"/>
      <c r="E141" s="23" t="n"/>
      <c r="F141" s="22" t="n"/>
      <c r="G141" s="24">
        <f>IF(A141="","",IF(F141&lt;&gt;"","Paid",IF(D141&lt;TODAY(),"Overdue","Open")))</f>
        <v/>
      </c>
      <c r="H141" s="24">
        <f>IF(OR(A141="",F141&lt;&gt;""),"",MAX(0,TODAY()-D141))</f>
        <v/>
      </c>
    </row>
    <row r="142">
      <c r="C142" s="22" t="n"/>
      <c r="D142" s="22" t="n"/>
      <c r="E142" s="23" t="n"/>
      <c r="F142" s="22" t="n"/>
      <c r="G142" s="24">
        <f>IF(A142="","",IF(F142&lt;&gt;"","Paid",IF(D142&lt;TODAY(),"Overdue","Open")))</f>
        <v/>
      </c>
      <c r="H142" s="24">
        <f>IF(OR(A142="",F142&lt;&gt;""),"",MAX(0,TODAY()-D142))</f>
        <v/>
      </c>
    </row>
    <row r="143">
      <c r="C143" s="22" t="n"/>
      <c r="D143" s="22" t="n"/>
      <c r="E143" s="23" t="n"/>
      <c r="F143" s="22" t="n"/>
      <c r="G143" s="24">
        <f>IF(A143="","",IF(F143&lt;&gt;"","Paid",IF(D143&lt;TODAY(),"Overdue","Open")))</f>
        <v/>
      </c>
      <c r="H143" s="24">
        <f>IF(OR(A143="",F143&lt;&gt;""),"",MAX(0,TODAY()-D143))</f>
        <v/>
      </c>
    </row>
    <row r="144">
      <c r="C144" s="22" t="n"/>
      <c r="D144" s="22" t="n"/>
      <c r="E144" s="23" t="n"/>
      <c r="F144" s="22" t="n"/>
      <c r="G144" s="24">
        <f>IF(A144="","",IF(F144&lt;&gt;"","Paid",IF(D144&lt;TODAY(),"Overdue","Open")))</f>
        <v/>
      </c>
      <c r="H144" s="24">
        <f>IF(OR(A144="",F144&lt;&gt;""),"",MAX(0,TODAY()-D144))</f>
        <v/>
      </c>
    </row>
    <row r="145">
      <c r="C145" s="22" t="n"/>
      <c r="D145" s="22" t="n"/>
      <c r="E145" s="23" t="n"/>
      <c r="F145" s="22" t="n"/>
      <c r="G145" s="24">
        <f>IF(A145="","",IF(F145&lt;&gt;"","Paid",IF(D145&lt;TODAY(),"Overdue","Open")))</f>
        <v/>
      </c>
      <c r="H145" s="24">
        <f>IF(OR(A145="",F145&lt;&gt;""),"",MAX(0,TODAY()-D145))</f>
        <v/>
      </c>
    </row>
    <row r="146">
      <c r="C146" s="22" t="n"/>
      <c r="D146" s="22" t="n"/>
      <c r="E146" s="23" t="n"/>
      <c r="F146" s="22" t="n"/>
      <c r="G146" s="24">
        <f>IF(A146="","",IF(F146&lt;&gt;"","Paid",IF(D146&lt;TODAY(),"Overdue","Open")))</f>
        <v/>
      </c>
      <c r="H146" s="24">
        <f>IF(OR(A146="",F146&lt;&gt;""),"",MAX(0,TODAY()-D146))</f>
        <v/>
      </c>
    </row>
    <row r="147">
      <c r="C147" s="22" t="n"/>
      <c r="D147" s="22" t="n"/>
      <c r="E147" s="23" t="n"/>
      <c r="F147" s="22" t="n"/>
      <c r="G147" s="24">
        <f>IF(A147="","",IF(F147&lt;&gt;"","Paid",IF(D147&lt;TODAY(),"Overdue","Open")))</f>
        <v/>
      </c>
      <c r="H147" s="24">
        <f>IF(OR(A147="",F147&lt;&gt;""),"",MAX(0,TODAY()-D147))</f>
        <v/>
      </c>
    </row>
    <row r="148">
      <c r="C148" s="22" t="n"/>
      <c r="D148" s="22" t="n"/>
      <c r="E148" s="23" t="n"/>
      <c r="F148" s="22" t="n"/>
      <c r="G148" s="24">
        <f>IF(A148="","",IF(F148&lt;&gt;"","Paid",IF(D148&lt;TODAY(),"Overdue","Open")))</f>
        <v/>
      </c>
      <c r="H148" s="24">
        <f>IF(OR(A148="",F148&lt;&gt;""),"",MAX(0,TODAY()-D148))</f>
        <v/>
      </c>
    </row>
    <row r="149">
      <c r="C149" s="22" t="n"/>
      <c r="D149" s="22" t="n"/>
      <c r="E149" s="23" t="n"/>
      <c r="F149" s="22" t="n"/>
      <c r="G149" s="24">
        <f>IF(A149="","",IF(F149&lt;&gt;"","Paid",IF(D149&lt;TODAY(),"Overdue","Open")))</f>
        <v/>
      </c>
      <c r="H149" s="24">
        <f>IF(OR(A149="",F149&lt;&gt;""),"",MAX(0,TODAY()-D149))</f>
        <v/>
      </c>
    </row>
    <row r="150">
      <c r="C150" s="22" t="n"/>
      <c r="D150" s="22" t="n"/>
      <c r="E150" s="23" t="n"/>
      <c r="F150" s="22" t="n"/>
      <c r="G150" s="24">
        <f>IF(A150="","",IF(F150&lt;&gt;"","Paid",IF(D150&lt;TODAY(),"Overdue","Open")))</f>
        <v/>
      </c>
      <c r="H150" s="24">
        <f>IF(OR(A150="",F150&lt;&gt;""),"",MAX(0,TODAY()-D150))</f>
        <v/>
      </c>
    </row>
    <row r="151">
      <c r="C151" s="22" t="n"/>
      <c r="D151" s="22" t="n"/>
      <c r="E151" s="23" t="n"/>
      <c r="F151" s="22" t="n"/>
      <c r="G151" s="24">
        <f>IF(A151="","",IF(F151&lt;&gt;"","Paid",IF(D151&lt;TODAY(),"Overdue","Open")))</f>
        <v/>
      </c>
      <c r="H151" s="24">
        <f>IF(OR(A151="",F151&lt;&gt;""),"",MAX(0,TODAY()-D151))</f>
        <v/>
      </c>
    </row>
    <row r="152">
      <c r="C152" s="22" t="n"/>
      <c r="D152" s="22" t="n"/>
      <c r="E152" s="23" t="n"/>
      <c r="F152" s="22" t="n"/>
      <c r="G152" s="24">
        <f>IF(A152="","",IF(F152&lt;&gt;"","Paid",IF(D152&lt;TODAY(),"Overdue","Open")))</f>
        <v/>
      </c>
      <c r="H152" s="24">
        <f>IF(OR(A152="",F152&lt;&gt;""),"",MAX(0,TODAY()-D152))</f>
        <v/>
      </c>
    </row>
    <row r="153">
      <c r="C153" s="22" t="n"/>
      <c r="D153" s="22" t="n"/>
      <c r="E153" s="23" t="n"/>
      <c r="F153" s="22" t="n"/>
      <c r="G153" s="24">
        <f>IF(A153="","",IF(F153&lt;&gt;"","Paid",IF(D153&lt;TODAY(),"Overdue","Open")))</f>
        <v/>
      </c>
      <c r="H153" s="24">
        <f>IF(OR(A153="",F153&lt;&gt;""),"",MAX(0,TODAY()-D153))</f>
        <v/>
      </c>
    </row>
    <row r="154">
      <c r="C154" s="22" t="n"/>
      <c r="D154" s="22" t="n"/>
      <c r="E154" s="23" t="n"/>
      <c r="F154" s="22" t="n"/>
      <c r="G154" s="24">
        <f>IF(A154="","",IF(F154&lt;&gt;"","Paid",IF(D154&lt;TODAY(),"Overdue","Open")))</f>
        <v/>
      </c>
      <c r="H154" s="24">
        <f>IF(OR(A154="",F154&lt;&gt;""),"",MAX(0,TODAY()-D154))</f>
        <v/>
      </c>
    </row>
    <row r="155">
      <c r="C155" s="22" t="n"/>
      <c r="D155" s="22" t="n"/>
      <c r="E155" s="23" t="n"/>
      <c r="F155" s="22" t="n"/>
      <c r="G155" s="24">
        <f>IF(A155="","",IF(F155&lt;&gt;"","Paid",IF(D155&lt;TODAY(),"Overdue","Open")))</f>
        <v/>
      </c>
      <c r="H155" s="24">
        <f>IF(OR(A155="",F155&lt;&gt;""),"",MAX(0,TODAY()-D155))</f>
        <v/>
      </c>
    </row>
    <row r="156">
      <c r="C156" s="22" t="n"/>
      <c r="D156" s="22" t="n"/>
      <c r="E156" s="23" t="n"/>
      <c r="F156" s="22" t="n"/>
      <c r="G156" s="24">
        <f>IF(A156="","",IF(F156&lt;&gt;"","Paid",IF(D156&lt;TODAY(),"Overdue","Open")))</f>
        <v/>
      </c>
      <c r="H156" s="24">
        <f>IF(OR(A156="",F156&lt;&gt;""),"",MAX(0,TODAY()-D156))</f>
        <v/>
      </c>
    </row>
    <row r="157">
      <c r="C157" s="22" t="n"/>
      <c r="D157" s="22" t="n"/>
      <c r="E157" s="23" t="n"/>
      <c r="F157" s="22" t="n"/>
      <c r="G157" s="24">
        <f>IF(A157="","",IF(F157&lt;&gt;"","Paid",IF(D157&lt;TODAY(),"Overdue","Open")))</f>
        <v/>
      </c>
      <c r="H157" s="24">
        <f>IF(OR(A157="",F157&lt;&gt;""),"",MAX(0,TODAY()-D157))</f>
        <v/>
      </c>
    </row>
    <row r="158">
      <c r="C158" s="22" t="n"/>
      <c r="D158" s="22" t="n"/>
      <c r="E158" s="23" t="n"/>
      <c r="F158" s="22" t="n"/>
      <c r="G158" s="24">
        <f>IF(A158="","",IF(F158&lt;&gt;"","Paid",IF(D158&lt;TODAY(),"Overdue","Open")))</f>
        <v/>
      </c>
      <c r="H158" s="24">
        <f>IF(OR(A158="",F158&lt;&gt;""),"",MAX(0,TODAY()-D158))</f>
        <v/>
      </c>
    </row>
    <row r="159">
      <c r="C159" s="22" t="n"/>
      <c r="D159" s="22" t="n"/>
      <c r="E159" s="23" t="n"/>
      <c r="F159" s="22" t="n"/>
      <c r="G159" s="24">
        <f>IF(A159="","",IF(F159&lt;&gt;"","Paid",IF(D159&lt;TODAY(),"Overdue","Open")))</f>
        <v/>
      </c>
      <c r="H159" s="24">
        <f>IF(OR(A159="",F159&lt;&gt;""),"",MAX(0,TODAY()-D159))</f>
        <v/>
      </c>
    </row>
    <row r="160">
      <c r="C160" s="22" t="n"/>
      <c r="D160" s="22" t="n"/>
      <c r="E160" s="23" t="n"/>
      <c r="F160" s="22" t="n"/>
      <c r="G160" s="24">
        <f>IF(A160="","",IF(F160&lt;&gt;"","Paid",IF(D160&lt;TODAY(),"Overdue","Open")))</f>
        <v/>
      </c>
      <c r="H160" s="24">
        <f>IF(OR(A160="",F160&lt;&gt;""),"",MAX(0,TODAY()-D160))</f>
        <v/>
      </c>
    </row>
    <row r="161">
      <c r="C161" s="22" t="n"/>
      <c r="D161" s="22" t="n"/>
      <c r="E161" s="23" t="n"/>
      <c r="F161" s="22" t="n"/>
      <c r="G161" s="24">
        <f>IF(A161="","",IF(F161&lt;&gt;"","Paid",IF(D161&lt;TODAY(),"Overdue","Open")))</f>
        <v/>
      </c>
      <c r="H161" s="24">
        <f>IF(OR(A161="",F161&lt;&gt;""),"",MAX(0,TODAY()-D161))</f>
        <v/>
      </c>
    </row>
    <row r="162">
      <c r="C162" s="22" t="n"/>
      <c r="D162" s="22" t="n"/>
      <c r="E162" s="23" t="n"/>
      <c r="F162" s="22" t="n"/>
      <c r="G162" s="24">
        <f>IF(A162="","",IF(F162&lt;&gt;"","Paid",IF(D162&lt;TODAY(),"Overdue","Open")))</f>
        <v/>
      </c>
      <c r="H162" s="24">
        <f>IF(OR(A162="",F162&lt;&gt;""),"",MAX(0,TODAY()-D162))</f>
        <v/>
      </c>
    </row>
    <row r="163">
      <c r="C163" s="22" t="n"/>
      <c r="D163" s="22" t="n"/>
      <c r="E163" s="23" t="n"/>
      <c r="F163" s="22" t="n"/>
      <c r="G163" s="24">
        <f>IF(A163="","",IF(F163&lt;&gt;"","Paid",IF(D163&lt;TODAY(),"Overdue","Open")))</f>
        <v/>
      </c>
      <c r="H163" s="24">
        <f>IF(OR(A163="",F163&lt;&gt;""),"",MAX(0,TODAY()-D163))</f>
        <v/>
      </c>
    </row>
    <row r="164">
      <c r="C164" s="22" t="n"/>
      <c r="D164" s="22" t="n"/>
      <c r="E164" s="23" t="n"/>
      <c r="F164" s="22" t="n"/>
      <c r="G164" s="24">
        <f>IF(A164="","",IF(F164&lt;&gt;"","Paid",IF(D164&lt;TODAY(),"Overdue","Open")))</f>
        <v/>
      </c>
      <c r="H164" s="24">
        <f>IF(OR(A164="",F164&lt;&gt;""),"",MAX(0,TODAY()-D164))</f>
        <v/>
      </c>
    </row>
    <row r="165">
      <c r="C165" s="22" t="n"/>
      <c r="D165" s="22" t="n"/>
      <c r="E165" s="23" t="n"/>
      <c r="F165" s="22" t="n"/>
      <c r="G165" s="24">
        <f>IF(A165="","",IF(F165&lt;&gt;"","Paid",IF(D165&lt;TODAY(),"Overdue","Open")))</f>
        <v/>
      </c>
      <c r="H165" s="24">
        <f>IF(OR(A165="",F165&lt;&gt;""),"",MAX(0,TODAY()-D165))</f>
        <v/>
      </c>
    </row>
    <row r="166">
      <c r="C166" s="22" t="n"/>
      <c r="D166" s="22" t="n"/>
      <c r="E166" s="23" t="n"/>
      <c r="F166" s="22" t="n"/>
      <c r="G166" s="24">
        <f>IF(A166="","",IF(F166&lt;&gt;"","Paid",IF(D166&lt;TODAY(),"Overdue","Open")))</f>
        <v/>
      </c>
      <c r="H166" s="24">
        <f>IF(OR(A166="",F166&lt;&gt;""),"",MAX(0,TODAY()-D166))</f>
        <v/>
      </c>
    </row>
    <row r="167">
      <c r="C167" s="22" t="n"/>
      <c r="D167" s="22" t="n"/>
      <c r="E167" s="23" t="n"/>
      <c r="F167" s="22" t="n"/>
      <c r="G167" s="24">
        <f>IF(A167="","",IF(F167&lt;&gt;"","Paid",IF(D167&lt;TODAY(),"Overdue","Open")))</f>
        <v/>
      </c>
      <c r="H167" s="24">
        <f>IF(OR(A167="",F167&lt;&gt;""),"",MAX(0,TODAY()-D167))</f>
        <v/>
      </c>
    </row>
    <row r="168">
      <c r="C168" s="22" t="n"/>
      <c r="D168" s="22" t="n"/>
      <c r="E168" s="23" t="n"/>
      <c r="F168" s="22" t="n"/>
      <c r="G168" s="24">
        <f>IF(A168="","",IF(F168&lt;&gt;"","Paid",IF(D168&lt;TODAY(),"Overdue","Open")))</f>
        <v/>
      </c>
      <c r="H168" s="24">
        <f>IF(OR(A168="",F168&lt;&gt;""),"",MAX(0,TODAY()-D168))</f>
        <v/>
      </c>
    </row>
    <row r="169">
      <c r="C169" s="22" t="n"/>
      <c r="D169" s="22" t="n"/>
      <c r="E169" s="23" t="n"/>
      <c r="F169" s="22" t="n"/>
      <c r="G169" s="24">
        <f>IF(A169="","",IF(F169&lt;&gt;"","Paid",IF(D169&lt;TODAY(),"Overdue","Open")))</f>
        <v/>
      </c>
      <c r="H169" s="24">
        <f>IF(OR(A169="",F169&lt;&gt;""),"",MAX(0,TODAY()-D169))</f>
        <v/>
      </c>
    </row>
    <row r="170">
      <c r="C170" s="22" t="n"/>
      <c r="D170" s="22" t="n"/>
      <c r="E170" s="23" t="n"/>
      <c r="F170" s="22" t="n"/>
      <c r="G170" s="24">
        <f>IF(A170="","",IF(F170&lt;&gt;"","Paid",IF(D170&lt;TODAY(),"Overdue","Open")))</f>
        <v/>
      </c>
      <c r="H170" s="24">
        <f>IF(OR(A170="",F170&lt;&gt;""),"",MAX(0,TODAY()-D170))</f>
        <v/>
      </c>
    </row>
    <row r="171">
      <c r="C171" s="22" t="n"/>
      <c r="D171" s="22" t="n"/>
      <c r="E171" s="23" t="n"/>
      <c r="F171" s="22" t="n"/>
      <c r="G171" s="24">
        <f>IF(A171="","",IF(F171&lt;&gt;"","Paid",IF(D171&lt;TODAY(),"Overdue","Open")))</f>
        <v/>
      </c>
      <c r="H171" s="24">
        <f>IF(OR(A171="",F171&lt;&gt;""),"",MAX(0,TODAY()-D171))</f>
        <v/>
      </c>
    </row>
    <row r="172">
      <c r="C172" s="22" t="n"/>
      <c r="D172" s="22" t="n"/>
      <c r="E172" s="23" t="n"/>
      <c r="F172" s="22" t="n"/>
      <c r="G172" s="24">
        <f>IF(A172="","",IF(F172&lt;&gt;"","Paid",IF(D172&lt;TODAY(),"Overdue","Open")))</f>
        <v/>
      </c>
      <c r="H172" s="24">
        <f>IF(OR(A172="",F172&lt;&gt;""),"",MAX(0,TODAY()-D172))</f>
        <v/>
      </c>
    </row>
    <row r="173">
      <c r="C173" s="22" t="n"/>
      <c r="D173" s="22" t="n"/>
      <c r="E173" s="23" t="n"/>
      <c r="F173" s="22" t="n"/>
      <c r="G173" s="24">
        <f>IF(A173="","",IF(F173&lt;&gt;"","Paid",IF(D173&lt;TODAY(),"Overdue","Open")))</f>
        <v/>
      </c>
      <c r="H173" s="24">
        <f>IF(OR(A173="",F173&lt;&gt;""),"",MAX(0,TODAY()-D173))</f>
        <v/>
      </c>
    </row>
    <row r="174">
      <c r="C174" s="22" t="n"/>
      <c r="D174" s="22" t="n"/>
      <c r="E174" s="23" t="n"/>
      <c r="F174" s="22" t="n"/>
      <c r="G174" s="24">
        <f>IF(A174="","",IF(F174&lt;&gt;"","Paid",IF(D174&lt;TODAY(),"Overdue","Open")))</f>
        <v/>
      </c>
      <c r="H174" s="24">
        <f>IF(OR(A174="",F174&lt;&gt;""),"",MAX(0,TODAY()-D174))</f>
        <v/>
      </c>
    </row>
    <row r="175">
      <c r="C175" s="22" t="n"/>
      <c r="D175" s="22" t="n"/>
      <c r="E175" s="23" t="n"/>
      <c r="F175" s="22" t="n"/>
      <c r="G175" s="24">
        <f>IF(A175="","",IF(F175&lt;&gt;"","Paid",IF(D175&lt;TODAY(),"Overdue","Open")))</f>
        <v/>
      </c>
      <c r="H175" s="24">
        <f>IF(OR(A175="",F175&lt;&gt;""),"",MAX(0,TODAY()-D175))</f>
        <v/>
      </c>
    </row>
    <row r="176">
      <c r="C176" s="22" t="n"/>
      <c r="D176" s="22" t="n"/>
      <c r="E176" s="23" t="n"/>
      <c r="F176" s="22" t="n"/>
      <c r="G176" s="24">
        <f>IF(A176="","",IF(F176&lt;&gt;"","Paid",IF(D176&lt;TODAY(),"Overdue","Open")))</f>
        <v/>
      </c>
      <c r="H176" s="24">
        <f>IF(OR(A176="",F176&lt;&gt;""),"",MAX(0,TODAY()-D176))</f>
        <v/>
      </c>
    </row>
    <row r="177">
      <c r="C177" s="22" t="n"/>
      <c r="D177" s="22" t="n"/>
      <c r="E177" s="23" t="n"/>
      <c r="F177" s="22" t="n"/>
      <c r="G177" s="24">
        <f>IF(A177="","",IF(F177&lt;&gt;"","Paid",IF(D177&lt;TODAY(),"Overdue","Open")))</f>
        <v/>
      </c>
      <c r="H177" s="24">
        <f>IF(OR(A177="",F177&lt;&gt;""),"",MAX(0,TODAY()-D177))</f>
        <v/>
      </c>
    </row>
    <row r="178">
      <c r="C178" s="22" t="n"/>
      <c r="D178" s="22" t="n"/>
      <c r="E178" s="23" t="n"/>
      <c r="F178" s="22" t="n"/>
      <c r="G178" s="24">
        <f>IF(A178="","",IF(F178&lt;&gt;"","Paid",IF(D178&lt;TODAY(),"Overdue","Open")))</f>
        <v/>
      </c>
      <c r="H178" s="24">
        <f>IF(OR(A178="",F178&lt;&gt;""),"",MAX(0,TODAY()-D178))</f>
        <v/>
      </c>
    </row>
    <row r="179">
      <c r="C179" s="22" t="n"/>
      <c r="D179" s="22" t="n"/>
      <c r="E179" s="23" t="n"/>
      <c r="F179" s="22" t="n"/>
      <c r="G179" s="24">
        <f>IF(A179="","",IF(F179&lt;&gt;"","Paid",IF(D179&lt;TODAY(),"Overdue","Open")))</f>
        <v/>
      </c>
      <c r="H179" s="24">
        <f>IF(OR(A179="",F179&lt;&gt;""),"",MAX(0,TODAY()-D179))</f>
        <v/>
      </c>
    </row>
    <row r="180">
      <c r="C180" s="22" t="n"/>
      <c r="D180" s="22" t="n"/>
      <c r="E180" s="23" t="n"/>
      <c r="F180" s="22" t="n"/>
      <c r="G180" s="24">
        <f>IF(A180="","",IF(F180&lt;&gt;"","Paid",IF(D180&lt;TODAY(),"Overdue","Open")))</f>
        <v/>
      </c>
      <c r="H180" s="24">
        <f>IF(OR(A180="",F180&lt;&gt;""),"",MAX(0,TODAY()-D180))</f>
        <v/>
      </c>
    </row>
    <row r="181">
      <c r="C181" s="22" t="n"/>
      <c r="D181" s="22" t="n"/>
      <c r="E181" s="23" t="n"/>
      <c r="F181" s="22" t="n"/>
      <c r="G181" s="24">
        <f>IF(A181="","",IF(F181&lt;&gt;"","Paid",IF(D181&lt;TODAY(),"Overdue","Open")))</f>
        <v/>
      </c>
      <c r="H181" s="24">
        <f>IF(OR(A181="",F181&lt;&gt;""),"",MAX(0,TODAY()-D181))</f>
        <v/>
      </c>
    </row>
    <row r="182">
      <c r="C182" s="22" t="n"/>
      <c r="D182" s="22" t="n"/>
      <c r="E182" s="23" t="n"/>
      <c r="F182" s="22" t="n"/>
      <c r="G182" s="24">
        <f>IF(A182="","",IF(F182&lt;&gt;"","Paid",IF(D182&lt;TODAY(),"Overdue","Open")))</f>
        <v/>
      </c>
      <c r="H182" s="24">
        <f>IF(OR(A182="",F182&lt;&gt;""),"",MAX(0,TODAY()-D182))</f>
        <v/>
      </c>
    </row>
    <row r="183">
      <c r="C183" s="22" t="n"/>
      <c r="D183" s="22" t="n"/>
      <c r="E183" s="23" t="n"/>
      <c r="F183" s="22" t="n"/>
      <c r="G183" s="24">
        <f>IF(A183="","",IF(F183&lt;&gt;"","Paid",IF(D183&lt;TODAY(),"Overdue","Open")))</f>
        <v/>
      </c>
      <c r="H183" s="24">
        <f>IF(OR(A183="",F183&lt;&gt;""),"",MAX(0,TODAY()-D183))</f>
        <v/>
      </c>
    </row>
    <row r="184">
      <c r="C184" s="22" t="n"/>
      <c r="D184" s="22" t="n"/>
      <c r="E184" s="23" t="n"/>
      <c r="F184" s="22" t="n"/>
      <c r="G184" s="24">
        <f>IF(A184="","",IF(F184&lt;&gt;"","Paid",IF(D184&lt;TODAY(),"Overdue","Open")))</f>
        <v/>
      </c>
      <c r="H184" s="24">
        <f>IF(OR(A184="",F184&lt;&gt;""),"",MAX(0,TODAY()-D184))</f>
        <v/>
      </c>
    </row>
    <row r="185">
      <c r="C185" s="22" t="n"/>
      <c r="D185" s="22" t="n"/>
      <c r="E185" s="23" t="n"/>
      <c r="F185" s="22" t="n"/>
      <c r="G185" s="24">
        <f>IF(A185="","",IF(F185&lt;&gt;"","Paid",IF(D185&lt;TODAY(),"Overdue","Open")))</f>
        <v/>
      </c>
      <c r="H185" s="24">
        <f>IF(OR(A185="",F185&lt;&gt;""),"",MAX(0,TODAY()-D185))</f>
        <v/>
      </c>
    </row>
    <row r="186">
      <c r="C186" s="22" t="n"/>
      <c r="D186" s="22" t="n"/>
      <c r="E186" s="23" t="n"/>
      <c r="F186" s="22" t="n"/>
      <c r="G186" s="24">
        <f>IF(A186="","",IF(F186&lt;&gt;"","Paid",IF(D186&lt;TODAY(),"Overdue","Open")))</f>
        <v/>
      </c>
      <c r="H186" s="24">
        <f>IF(OR(A186="",F186&lt;&gt;""),"",MAX(0,TODAY()-D186))</f>
        <v/>
      </c>
    </row>
    <row r="187">
      <c r="C187" s="22" t="n"/>
      <c r="D187" s="22" t="n"/>
      <c r="E187" s="23" t="n"/>
      <c r="F187" s="22" t="n"/>
      <c r="G187" s="24">
        <f>IF(A187="","",IF(F187&lt;&gt;"","Paid",IF(D187&lt;TODAY(),"Overdue","Open")))</f>
        <v/>
      </c>
      <c r="H187" s="24">
        <f>IF(OR(A187="",F187&lt;&gt;""),"",MAX(0,TODAY()-D187))</f>
        <v/>
      </c>
    </row>
    <row r="188">
      <c r="C188" s="22" t="n"/>
      <c r="D188" s="22" t="n"/>
      <c r="E188" s="23" t="n"/>
      <c r="F188" s="22" t="n"/>
      <c r="G188" s="24">
        <f>IF(A188="","",IF(F188&lt;&gt;"","Paid",IF(D188&lt;TODAY(),"Overdue","Open")))</f>
        <v/>
      </c>
      <c r="H188" s="24">
        <f>IF(OR(A188="",F188&lt;&gt;""),"",MAX(0,TODAY()-D188))</f>
        <v/>
      </c>
    </row>
    <row r="189">
      <c r="C189" s="22" t="n"/>
      <c r="D189" s="22" t="n"/>
      <c r="E189" s="23" t="n"/>
      <c r="F189" s="22" t="n"/>
      <c r="G189" s="24">
        <f>IF(A189="","",IF(F189&lt;&gt;"","Paid",IF(D189&lt;TODAY(),"Overdue","Open")))</f>
        <v/>
      </c>
      <c r="H189" s="24">
        <f>IF(OR(A189="",F189&lt;&gt;""),"",MAX(0,TODAY()-D189))</f>
        <v/>
      </c>
    </row>
    <row r="190">
      <c r="C190" s="22" t="n"/>
      <c r="D190" s="22" t="n"/>
      <c r="E190" s="23" t="n"/>
      <c r="F190" s="22" t="n"/>
      <c r="G190" s="24">
        <f>IF(A190="","",IF(F190&lt;&gt;"","Paid",IF(D190&lt;TODAY(),"Overdue","Open")))</f>
        <v/>
      </c>
      <c r="H190" s="24">
        <f>IF(OR(A190="",F190&lt;&gt;""),"",MAX(0,TODAY()-D190))</f>
        <v/>
      </c>
    </row>
    <row r="191">
      <c r="C191" s="22" t="n"/>
      <c r="D191" s="22" t="n"/>
      <c r="E191" s="23" t="n"/>
      <c r="F191" s="22" t="n"/>
      <c r="G191" s="24">
        <f>IF(A191="","",IF(F191&lt;&gt;"","Paid",IF(D191&lt;TODAY(),"Overdue","Open")))</f>
        <v/>
      </c>
      <c r="H191" s="24">
        <f>IF(OR(A191="",F191&lt;&gt;""),"",MAX(0,TODAY()-D191))</f>
        <v/>
      </c>
    </row>
    <row r="192">
      <c r="C192" s="22" t="n"/>
      <c r="D192" s="22" t="n"/>
      <c r="E192" s="23" t="n"/>
      <c r="F192" s="22" t="n"/>
      <c r="G192" s="24">
        <f>IF(A192="","",IF(F192&lt;&gt;"","Paid",IF(D192&lt;TODAY(),"Overdue","Open")))</f>
        <v/>
      </c>
      <c r="H192" s="24">
        <f>IF(OR(A192="",F192&lt;&gt;""),"",MAX(0,TODAY()-D192))</f>
        <v/>
      </c>
    </row>
    <row r="193">
      <c r="C193" s="22" t="n"/>
      <c r="D193" s="22" t="n"/>
      <c r="E193" s="23" t="n"/>
      <c r="F193" s="22" t="n"/>
      <c r="G193" s="24">
        <f>IF(A193="","",IF(F193&lt;&gt;"","Paid",IF(D193&lt;TODAY(),"Overdue","Open")))</f>
        <v/>
      </c>
      <c r="H193" s="24">
        <f>IF(OR(A193="",F193&lt;&gt;""),"",MAX(0,TODAY()-D193))</f>
        <v/>
      </c>
    </row>
    <row r="194">
      <c r="C194" s="22" t="n"/>
      <c r="D194" s="22" t="n"/>
      <c r="E194" s="23" t="n"/>
      <c r="F194" s="22" t="n"/>
      <c r="G194" s="24">
        <f>IF(A194="","",IF(F194&lt;&gt;"","Paid",IF(D194&lt;TODAY(),"Overdue","Open")))</f>
        <v/>
      </c>
      <c r="H194" s="24">
        <f>IF(OR(A194="",F194&lt;&gt;""),"",MAX(0,TODAY()-D194))</f>
        <v/>
      </c>
    </row>
    <row r="195">
      <c r="C195" s="22" t="n"/>
      <c r="D195" s="22" t="n"/>
      <c r="E195" s="23" t="n"/>
      <c r="F195" s="22" t="n"/>
      <c r="G195" s="24">
        <f>IF(A195="","",IF(F195&lt;&gt;"","Paid",IF(D195&lt;TODAY(),"Overdue","Open")))</f>
        <v/>
      </c>
      <c r="H195" s="24">
        <f>IF(OR(A195="",F195&lt;&gt;""),"",MAX(0,TODAY()-D195))</f>
        <v/>
      </c>
    </row>
    <row r="196">
      <c r="C196" s="22" t="n"/>
      <c r="D196" s="22" t="n"/>
      <c r="E196" s="23" t="n"/>
      <c r="F196" s="22" t="n"/>
      <c r="G196" s="24">
        <f>IF(A196="","",IF(F196&lt;&gt;"","Paid",IF(D196&lt;TODAY(),"Overdue","Open")))</f>
        <v/>
      </c>
      <c r="H196" s="24">
        <f>IF(OR(A196="",F196&lt;&gt;""),"",MAX(0,TODAY()-D196))</f>
        <v/>
      </c>
    </row>
    <row r="197">
      <c r="C197" s="22" t="n"/>
      <c r="D197" s="22" t="n"/>
      <c r="E197" s="23" t="n"/>
      <c r="F197" s="22" t="n"/>
      <c r="G197" s="24">
        <f>IF(A197="","",IF(F197&lt;&gt;"","Paid",IF(D197&lt;TODAY(),"Overdue","Open")))</f>
        <v/>
      </c>
      <c r="H197" s="24">
        <f>IF(OR(A197="",F197&lt;&gt;""),"",MAX(0,TODAY()-D197))</f>
        <v/>
      </c>
    </row>
    <row r="198">
      <c r="C198" s="22" t="n"/>
      <c r="D198" s="22" t="n"/>
      <c r="E198" s="23" t="n"/>
      <c r="F198" s="22" t="n"/>
      <c r="G198" s="24">
        <f>IF(A198="","",IF(F198&lt;&gt;"","Paid",IF(D198&lt;TODAY(),"Overdue","Open")))</f>
        <v/>
      </c>
      <c r="H198" s="24">
        <f>IF(OR(A198="",F198&lt;&gt;""),"",MAX(0,TODAY()-D198))</f>
        <v/>
      </c>
    </row>
    <row r="199">
      <c r="C199" s="22" t="n"/>
      <c r="D199" s="22" t="n"/>
      <c r="E199" s="23" t="n"/>
      <c r="F199" s="22" t="n"/>
      <c r="G199" s="24">
        <f>IF(A199="","",IF(F199&lt;&gt;"","Paid",IF(D199&lt;TODAY(),"Overdue","Open")))</f>
        <v/>
      </c>
      <c r="H199" s="24">
        <f>IF(OR(A199="",F199&lt;&gt;""),"",MAX(0,TODAY()-D199))</f>
        <v/>
      </c>
    </row>
    <row r="200">
      <c r="C200" s="22" t="n"/>
      <c r="D200" s="22" t="n"/>
      <c r="E200" s="23" t="n"/>
      <c r="F200" s="22" t="n"/>
      <c r="G200" s="24">
        <f>IF(A200="","",IF(F200&lt;&gt;"","Paid",IF(D200&lt;TODAY(),"Overdue","Open")))</f>
        <v/>
      </c>
      <c r="H200" s="24">
        <f>IF(OR(A200="",F200&lt;&gt;""),"",MAX(0,TODAY()-D200))</f>
        <v/>
      </c>
    </row>
    <row r="201">
      <c r="C201" s="22" t="n"/>
      <c r="D201" s="22" t="n"/>
      <c r="E201" s="23" t="n"/>
      <c r="F201" s="22" t="n"/>
      <c r="G201" s="24">
        <f>IF(A201="","",IF(F201&lt;&gt;"","Paid",IF(D201&lt;TODAY(),"Overdue","Open")))</f>
        <v/>
      </c>
      <c r="H201" s="24">
        <f>IF(OR(A201="",F201&lt;&gt;""),"",MAX(0,TODAY()-D201))</f>
        <v/>
      </c>
    </row>
    <row r="202">
      <c r="C202" s="22" t="n"/>
      <c r="D202" s="22" t="n"/>
      <c r="E202" s="23" t="n"/>
      <c r="F202" s="22" t="n"/>
      <c r="G202" s="24">
        <f>IF(A202="","",IF(F202&lt;&gt;"","Paid",IF(D202&lt;TODAY(),"Overdue","Open")))</f>
        <v/>
      </c>
      <c r="H202" s="24">
        <f>IF(OR(A202="",F202&lt;&gt;""),"",MAX(0,TODAY()-D202))</f>
        <v/>
      </c>
    </row>
    <row r="203">
      <c r="C203" s="22" t="n"/>
      <c r="D203" s="22" t="n"/>
      <c r="E203" s="23" t="n"/>
      <c r="F203" s="22" t="n"/>
      <c r="G203" s="24">
        <f>IF(A203="","",IF(F203&lt;&gt;"","Paid",IF(D203&lt;TODAY(),"Overdue","Open")))</f>
        <v/>
      </c>
      <c r="H203" s="24">
        <f>IF(OR(A203="",F203&lt;&gt;""),"",MAX(0,TODAY()-D203))</f>
        <v/>
      </c>
    </row>
    <row r="204">
      <c r="C204" s="22" t="n"/>
      <c r="D204" s="22" t="n"/>
      <c r="E204" s="23" t="n"/>
      <c r="F204" s="22" t="n"/>
      <c r="G204" s="24">
        <f>IF(A204="","",IF(F204&lt;&gt;"","Paid",IF(D204&lt;TODAY(),"Overdue","Open")))</f>
        <v/>
      </c>
      <c r="H204" s="24">
        <f>IF(OR(A204="",F204&lt;&gt;""),"",MAX(0,TODAY()-D204))</f>
        <v/>
      </c>
    </row>
    <row r="205">
      <c r="C205" s="22" t="n"/>
      <c r="D205" s="22" t="n"/>
      <c r="E205" s="23" t="n"/>
      <c r="F205" s="22" t="n"/>
      <c r="G205" s="24">
        <f>IF(A205="","",IF(F205&lt;&gt;"","Paid",IF(D205&lt;TODAY(),"Overdue","Open")))</f>
        <v/>
      </c>
      <c r="H205" s="24">
        <f>IF(OR(A205="",F205&lt;&gt;""),"",MAX(0,TODAY()-D205))</f>
        <v/>
      </c>
    </row>
    <row r="206">
      <c r="C206" s="22" t="n"/>
      <c r="D206" s="22" t="n"/>
      <c r="E206" s="23" t="n"/>
      <c r="F206" s="22" t="n"/>
      <c r="G206" s="24">
        <f>IF(A206="","",IF(F206&lt;&gt;"","Paid",IF(D206&lt;TODAY(),"Overdue","Open")))</f>
        <v/>
      </c>
      <c r="H206" s="24">
        <f>IF(OR(A206="",F206&lt;&gt;""),"",MAX(0,TODAY()-D206))</f>
        <v/>
      </c>
    </row>
    <row r="207">
      <c r="C207" s="22" t="n"/>
      <c r="D207" s="22" t="n"/>
      <c r="E207" s="23" t="n"/>
      <c r="F207" s="22" t="n"/>
      <c r="G207" s="24">
        <f>IF(A207="","",IF(F207&lt;&gt;"","Paid",IF(D207&lt;TODAY(),"Overdue","Open")))</f>
        <v/>
      </c>
      <c r="H207" s="24">
        <f>IF(OR(A207="",F207&lt;&gt;""),"",MAX(0,TODAY()-D207))</f>
        <v/>
      </c>
    </row>
    <row r="208">
      <c r="C208" s="22" t="n"/>
      <c r="D208" s="22" t="n"/>
      <c r="E208" s="23" t="n"/>
      <c r="F208" s="22" t="n"/>
      <c r="G208" s="24">
        <f>IF(A208="","",IF(F208&lt;&gt;"","Paid",IF(D208&lt;TODAY(),"Overdue","Open")))</f>
        <v/>
      </c>
      <c r="H208" s="24">
        <f>IF(OR(A208="",F208&lt;&gt;""),"",MAX(0,TODAY()-D208))</f>
        <v/>
      </c>
    </row>
    <row r="209">
      <c r="C209" s="22" t="n"/>
      <c r="D209" s="22" t="n"/>
      <c r="E209" s="23" t="n"/>
      <c r="F209" s="22" t="n"/>
      <c r="G209" s="24">
        <f>IF(A209="","",IF(F209&lt;&gt;"","Paid",IF(D209&lt;TODAY(),"Overdue","Open")))</f>
        <v/>
      </c>
      <c r="H209" s="24">
        <f>IF(OR(A209="",F209&lt;&gt;""),"",MAX(0,TODAY()-D209))</f>
        <v/>
      </c>
    </row>
    <row r="210">
      <c r="C210" s="22" t="n"/>
      <c r="D210" s="22" t="n"/>
      <c r="E210" s="23" t="n"/>
      <c r="F210" s="22" t="n"/>
      <c r="G210" s="24">
        <f>IF(A210="","",IF(F210&lt;&gt;"","Paid",IF(D210&lt;TODAY(),"Overdue","Open")))</f>
        <v/>
      </c>
      <c r="H210" s="24">
        <f>IF(OR(A210="",F210&lt;&gt;""),"",MAX(0,TODAY()-D210))</f>
        <v/>
      </c>
    </row>
    <row r="211">
      <c r="C211" s="22" t="n"/>
      <c r="D211" s="22" t="n"/>
      <c r="E211" s="23" t="n"/>
      <c r="F211" s="22" t="n"/>
      <c r="G211" s="24">
        <f>IF(A211="","",IF(F211&lt;&gt;"","Paid",IF(D211&lt;TODAY(),"Overdue","Open")))</f>
        <v/>
      </c>
      <c r="H211" s="24">
        <f>IF(OR(A211="",F211&lt;&gt;""),"",MAX(0,TODAY()-D211))</f>
        <v/>
      </c>
    </row>
    <row r="212">
      <c r="C212" s="22" t="n"/>
      <c r="D212" s="22" t="n"/>
      <c r="E212" s="23" t="n"/>
      <c r="F212" s="22" t="n"/>
      <c r="G212" s="24">
        <f>IF(A212="","",IF(F212&lt;&gt;"","Paid",IF(D212&lt;TODAY(),"Overdue","Open")))</f>
        <v/>
      </c>
      <c r="H212" s="24">
        <f>IF(OR(A212="",F212&lt;&gt;""),"",MAX(0,TODAY()-D212))</f>
        <v/>
      </c>
    </row>
    <row r="213">
      <c r="C213" s="22" t="n"/>
      <c r="D213" s="22" t="n"/>
      <c r="E213" s="23" t="n"/>
      <c r="F213" s="22" t="n"/>
      <c r="G213" s="24">
        <f>IF(A213="","",IF(F213&lt;&gt;"","Paid",IF(D213&lt;TODAY(),"Overdue","Open")))</f>
        <v/>
      </c>
      <c r="H213" s="24">
        <f>IF(OR(A213="",F213&lt;&gt;""),"",MAX(0,TODAY()-D213))</f>
        <v/>
      </c>
    </row>
    <row r="214">
      <c r="C214" s="22" t="n"/>
      <c r="D214" s="22" t="n"/>
      <c r="E214" s="23" t="n"/>
      <c r="F214" s="22" t="n"/>
      <c r="G214" s="24">
        <f>IF(A214="","",IF(F214&lt;&gt;"","Paid",IF(D214&lt;TODAY(),"Overdue","Open")))</f>
        <v/>
      </c>
      <c r="H214" s="24">
        <f>IF(OR(A214="",F214&lt;&gt;""),"",MAX(0,TODAY()-D214))</f>
        <v/>
      </c>
    </row>
    <row r="215">
      <c r="C215" s="22" t="n"/>
      <c r="D215" s="22" t="n"/>
      <c r="E215" s="23" t="n"/>
      <c r="F215" s="22" t="n"/>
      <c r="G215" s="24">
        <f>IF(A215="","",IF(F215&lt;&gt;"","Paid",IF(D215&lt;TODAY(),"Overdue","Open")))</f>
        <v/>
      </c>
      <c r="H215" s="24">
        <f>IF(OR(A215="",F215&lt;&gt;""),"",MAX(0,TODAY()-D215))</f>
        <v/>
      </c>
    </row>
    <row r="216">
      <c r="C216" s="22" t="n"/>
      <c r="D216" s="22" t="n"/>
      <c r="E216" s="23" t="n"/>
      <c r="F216" s="22" t="n"/>
      <c r="G216" s="24">
        <f>IF(A216="","",IF(F216&lt;&gt;"","Paid",IF(D216&lt;TODAY(),"Overdue","Open")))</f>
        <v/>
      </c>
      <c r="H216" s="24">
        <f>IF(OR(A216="",F216&lt;&gt;""),"",MAX(0,TODAY()-D216))</f>
        <v/>
      </c>
    </row>
    <row r="217">
      <c r="C217" s="22" t="n"/>
      <c r="D217" s="22" t="n"/>
      <c r="E217" s="23" t="n"/>
      <c r="F217" s="22" t="n"/>
      <c r="G217" s="24">
        <f>IF(A217="","",IF(F217&lt;&gt;"","Paid",IF(D217&lt;TODAY(),"Overdue","Open")))</f>
        <v/>
      </c>
      <c r="H217" s="24">
        <f>IF(OR(A217="",F217&lt;&gt;""),"",MAX(0,TODAY()-D217))</f>
        <v/>
      </c>
    </row>
    <row r="218">
      <c r="C218" s="22" t="n"/>
      <c r="D218" s="22" t="n"/>
      <c r="E218" s="23" t="n"/>
      <c r="F218" s="22" t="n"/>
      <c r="G218" s="24">
        <f>IF(A218="","",IF(F218&lt;&gt;"","Paid",IF(D218&lt;TODAY(),"Overdue","Open")))</f>
        <v/>
      </c>
      <c r="H218" s="24">
        <f>IF(OR(A218="",F218&lt;&gt;""),"",MAX(0,TODAY()-D218))</f>
        <v/>
      </c>
    </row>
    <row r="219">
      <c r="C219" s="22" t="n"/>
      <c r="D219" s="22" t="n"/>
      <c r="E219" s="23" t="n"/>
      <c r="F219" s="22" t="n"/>
      <c r="G219" s="24">
        <f>IF(A219="","",IF(F219&lt;&gt;"","Paid",IF(D219&lt;TODAY(),"Overdue","Open")))</f>
        <v/>
      </c>
      <c r="H219" s="24">
        <f>IF(OR(A219="",F219&lt;&gt;""),"",MAX(0,TODAY()-D219))</f>
        <v/>
      </c>
    </row>
    <row r="220">
      <c r="C220" s="22" t="n"/>
      <c r="D220" s="22" t="n"/>
      <c r="E220" s="23" t="n"/>
      <c r="F220" s="22" t="n"/>
      <c r="G220" s="24">
        <f>IF(A220="","",IF(F220&lt;&gt;"","Paid",IF(D220&lt;TODAY(),"Overdue","Open")))</f>
        <v/>
      </c>
      <c r="H220" s="24">
        <f>IF(OR(A220="",F220&lt;&gt;""),"",MAX(0,TODAY()-D220))</f>
        <v/>
      </c>
    </row>
    <row r="221">
      <c r="C221" s="22" t="n"/>
      <c r="D221" s="22" t="n"/>
      <c r="E221" s="23" t="n"/>
      <c r="F221" s="22" t="n"/>
      <c r="G221" s="24">
        <f>IF(A221="","",IF(F221&lt;&gt;"","Paid",IF(D221&lt;TODAY(),"Overdue","Open")))</f>
        <v/>
      </c>
      <c r="H221" s="24">
        <f>IF(OR(A221="",F221&lt;&gt;""),"",MAX(0,TODAY()-D221))</f>
        <v/>
      </c>
    </row>
    <row r="222">
      <c r="C222" s="22" t="n"/>
      <c r="D222" s="22" t="n"/>
      <c r="E222" s="23" t="n"/>
      <c r="F222" s="22" t="n"/>
      <c r="G222" s="24">
        <f>IF(A222="","",IF(F222&lt;&gt;"","Paid",IF(D222&lt;TODAY(),"Overdue","Open")))</f>
        <v/>
      </c>
      <c r="H222" s="24">
        <f>IF(OR(A222="",F222&lt;&gt;""),"",MAX(0,TODAY()-D222))</f>
        <v/>
      </c>
    </row>
    <row r="223">
      <c r="C223" s="22" t="n"/>
      <c r="D223" s="22" t="n"/>
      <c r="E223" s="23" t="n"/>
      <c r="F223" s="22" t="n"/>
      <c r="G223" s="24">
        <f>IF(A223="","",IF(F223&lt;&gt;"","Paid",IF(D223&lt;TODAY(),"Overdue","Open")))</f>
        <v/>
      </c>
      <c r="H223" s="24">
        <f>IF(OR(A223="",F223&lt;&gt;""),"",MAX(0,TODAY()-D223))</f>
        <v/>
      </c>
    </row>
    <row r="224">
      <c r="C224" s="22" t="n"/>
      <c r="D224" s="22" t="n"/>
      <c r="E224" s="23" t="n"/>
      <c r="F224" s="22" t="n"/>
      <c r="G224" s="24">
        <f>IF(A224="","",IF(F224&lt;&gt;"","Paid",IF(D224&lt;TODAY(),"Overdue","Open")))</f>
        <v/>
      </c>
      <c r="H224" s="24">
        <f>IF(OR(A224="",F224&lt;&gt;""),"",MAX(0,TODAY()-D224))</f>
        <v/>
      </c>
    </row>
    <row r="225">
      <c r="C225" s="22" t="n"/>
      <c r="D225" s="22" t="n"/>
      <c r="E225" s="23" t="n"/>
      <c r="F225" s="22" t="n"/>
      <c r="G225" s="24">
        <f>IF(A225="","",IF(F225&lt;&gt;"","Paid",IF(D225&lt;TODAY(),"Overdue","Open")))</f>
        <v/>
      </c>
      <c r="H225" s="24">
        <f>IF(OR(A225="",F225&lt;&gt;""),"",MAX(0,TODAY()-D225))</f>
        <v/>
      </c>
    </row>
    <row r="226">
      <c r="C226" s="22" t="n"/>
      <c r="D226" s="22" t="n"/>
      <c r="E226" s="23" t="n"/>
      <c r="F226" s="22" t="n"/>
      <c r="G226" s="24">
        <f>IF(A226="","",IF(F226&lt;&gt;"","Paid",IF(D226&lt;TODAY(),"Overdue","Open")))</f>
        <v/>
      </c>
      <c r="H226" s="24">
        <f>IF(OR(A226="",F226&lt;&gt;""),"",MAX(0,TODAY()-D226))</f>
        <v/>
      </c>
    </row>
    <row r="227">
      <c r="C227" s="22" t="n"/>
      <c r="D227" s="22" t="n"/>
      <c r="E227" s="23" t="n"/>
      <c r="F227" s="22" t="n"/>
      <c r="G227" s="24">
        <f>IF(A227="","",IF(F227&lt;&gt;"","Paid",IF(D227&lt;TODAY(),"Overdue","Open")))</f>
        <v/>
      </c>
      <c r="H227" s="24">
        <f>IF(OR(A227="",F227&lt;&gt;""),"",MAX(0,TODAY()-D227))</f>
        <v/>
      </c>
    </row>
    <row r="228">
      <c r="C228" s="22" t="n"/>
      <c r="D228" s="22" t="n"/>
      <c r="E228" s="23" t="n"/>
      <c r="F228" s="22" t="n"/>
      <c r="G228" s="24">
        <f>IF(A228="","",IF(F228&lt;&gt;"","Paid",IF(D228&lt;TODAY(),"Overdue","Open")))</f>
        <v/>
      </c>
      <c r="H228" s="24">
        <f>IF(OR(A228="",F228&lt;&gt;""),"",MAX(0,TODAY()-D228))</f>
        <v/>
      </c>
    </row>
    <row r="229">
      <c r="C229" s="22" t="n"/>
      <c r="D229" s="22" t="n"/>
      <c r="E229" s="23" t="n"/>
      <c r="F229" s="22" t="n"/>
      <c r="G229" s="24">
        <f>IF(A229="","",IF(F229&lt;&gt;"","Paid",IF(D229&lt;TODAY(),"Overdue","Open")))</f>
        <v/>
      </c>
      <c r="H229" s="24">
        <f>IF(OR(A229="",F229&lt;&gt;""),"",MAX(0,TODAY()-D229))</f>
        <v/>
      </c>
    </row>
    <row r="230">
      <c r="C230" s="22" t="n"/>
      <c r="D230" s="22" t="n"/>
      <c r="E230" s="23" t="n"/>
      <c r="F230" s="22" t="n"/>
      <c r="G230" s="24">
        <f>IF(A230="","",IF(F230&lt;&gt;"","Paid",IF(D230&lt;TODAY(),"Overdue","Open")))</f>
        <v/>
      </c>
      <c r="H230" s="24">
        <f>IF(OR(A230="",F230&lt;&gt;""),"",MAX(0,TODAY()-D230))</f>
        <v/>
      </c>
    </row>
    <row r="231">
      <c r="C231" s="22" t="n"/>
      <c r="D231" s="22" t="n"/>
      <c r="E231" s="23" t="n"/>
      <c r="F231" s="22" t="n"/>
      <c r="G231" s="24">
        <f>IF(A231="","",IF(F231&lt;&gt;"","Paid",IF(D231&lt;TODAY(),"Overdue","Open")))</f>
        <v/>
      </c>
      <c r="H231" s="24">
        <f>IF(OR(A231="",F231&lt;&gt;""),"",MAX(0,TODAY()-D231))</f>
        <v/>
      </c>
    </row>
    <row r="232">
      <c r="C232" s="22" t="n"/>
      <c r="D232" s="22" t="n"/>
      <c r="E232" s="23" t="n"/>
      <c r="F232" s="22" t="n"/>
      <c r="G232" s="24">
        <f>IF(A232="","",IF(F232&lt;&gt;"","Paid",IF(D232&lt;TODAY(),"Overdue","Open")))</f>
        <v/>
      </c>
      <c r="H232" s="24">
        <f>IF(OR(A232="",F232&lt;&gt;""),"",MAX(0,TODAY()-D232))</f>
        <v/>
      </c>
    </row>
    <row r="233">
      <c r="C233" s="22" t="n"/>
      <c r="D233" s="22" t="n"/>
      <c r="E233" s="23" t="n"/>
      <c r="F233" s="22" t="n"/>
      <c r="G233" s="24">
        <f>IF(A233="","",IF(F233&lt;&gt;"","Paid",IF(D233&lt;TODAY(),"Overdue","Open")))</f>
        <v/>
      </c>
      <c r="H233" s="24">
        <f>IF(OR(A233="",F233&lt;&gt;""),"",MAX(0,TODAY()-D233))</f>
        <v/>
      </c>
    </row>
    <row r="234">
      <c r="C234" s="22" t="n"/>
      <c r="D234" s="22" t="n"/>
      <c r="E234" s="23" t="n"/>
      <c r="F234" s="22" t="n"/>
      <c r="G234" s="24">
        <f>IF(A234="","",IF(F234&lt;&gt;"","Paid",IF(D234&lt;TODAY(),"Overdue","Open")))</f>
        <v/>
      </c>
      <c r="H234" s="24">
        <f>IF(OR(A234="",F234&lt;&gt;""),"",MAX(0,TODAY()-D234))</f>
        <v/>
      </c>
    </row>
    <row r="235">
      <c r="C235" s="22" t="n"/>
      <c r="D235" s="22" t="n"/>
      <c r="E235" s="23" t="n"/>
      <c r="F235" s="22" t="n"/>
      <c r="G235" s="24">
        <f>IF(A235="","",IF(F235&lt;&gt;"","Paid",IF(D235&lt;TODAY(),"Overdue","Open")))</f>
        <v/>
      </c>
      <c r="H235" s="24">
        <f>IF(OR(A235="",F235&lt;&gt;""),"",MAX(0,TODAY()-D235))</f>
        <v/>
      </c>
    </row>
    <row r="236">
      <c r="C236" s="22" t="n"/>
      <c r="D236" s="22" t="n"/>
      <c r="E236" s="23" t="n"/>
      <c r="F236" s="22" t="n"/>
      <c r="G236" s="24">
        <f>IF(A236="","",IF(F236&lt;&gt;"","Paid",IF(D236&lt;TODAY(),"Overdue","Open")))</f>
        <v/>
      </c>
      <c r="H236" s="24">
        <f>IF(OR(A236="",F236&lt;&gt;""),"",MAX(0,TODAY()-D236))</f>
        <v/>
      </c>
    </row>
    <row r="237">
      <c r="C237" s="22" t="n"/>
      <c r="D237" s="22" t="n"/>
      <c r="E237" s="23" t="n"/>
      <c r="F237" s="22" t="n"/>
      <c r="G237" s="24">
        <f>IF(A237="","",IF(F237&lt;&gt;"","Paid",IF(D237&lt;TODAY(),"Overdue","Open")))</f>
        <v/>
      </c>
      <c r="H237" s="24">
        <f>IF(OR(A237="",F237&lt;&gt;""),"",MAX(0,TODAY()-D237))</f>
        <v/>
      </c>
    </row>
    <row r="238">
      <c r="C238" s="22" t="n"/>
      <c r="D238" s="22" t="n"/>
      <c r="E238" s="23" t="n"/>
      <c r="F238" s="22" t="n"/>
      <c r="G238" s="24">
        <f>IF(A238="","",IF(F238&lt;&gt;"","Paid",IF(D238&lt;TODAY(),"Overdue","Open")))</f>
        <v/>
      </c>
      <c r="H238" s="24">
        <f>IF(OR(A238="",F238&lt;&gt;""),"",MAX(0,TODAY()-D238))</f>
        <v/>
      </c>
    </row>
    <row r="239">
      <c r="C239" s="22" t="n"/>
      <c r="D239" s="22" t="n"/>
      <c r="E239" s="23" t="n"/>
      <c r="F239" s="22" t="n"/>
      <c r="G239" s="24">
        <f>IF(A239="","",IF(F239&lt;&gt;"","Paid",IF(D239&lt;TODAY(),"Overdue","Open")))</f>
        <v/>
      </c>
      <c r="H239" s="24">
        <f>IF(OR(A239="",F239&lt;&gt;""),"",MAX(0,TODAY()-D239))</f>
        <v/>
      </c>
    </row>
    <row r="240">
      <c r="C240" s="22" t="n"/>
      <c r="D240" s="22" t="n"/>
      <c r="E240" s="23" t="n"/>
      <c r="F240" s="22" t="n"/>
      <c r="G240" s="24">
        <f>IF(A240="","",IF(F240&lt;&gt;"","Paid",IF(D240&lt;TODAY(),"Overdue","Open")))</f>
        <v/>
      </c>
      <c r="H240" s="24">
        <f>IF(OR(A240="",F240&lt;&gt;""),"",MAX(0,TODAY()-D240))</f>
        <v/>
      </c>
    </row>
    <row r="241">
      <c r="C241" s="22" t="n"/>
      <c r="D241" s="22" t="n"/>
      <c r="E241" s="23" t="n"/>
      <c r="F241" s="22" t="n"/>
      <c r="G241" s="24">
        <f>IF(A241="","",IF(F241&lt;&gt;"","Paid",IF(D241&lt;TODAY(),"Overdue","Open")))</f>
        <v/>
      </c>
      <c r="H241" s="24">
        <f>IF(OR(A241="",F241&lt;&gt;""),"",MAX(0,TODAY()-D241))</f>
        <v/>
      </c>
    </row>
    <row r="242">
      <c r="C242" s="22" t="n"/>
      <c r="D242" s="22" t="n"/>
      <c r="E242" s="23" t="n"/>
      <c r="F242" s="22" t="n"/>
      <c r="G242" s="24">
        <f>IF(A242="","",IF(F242&lt;&gt;"","Paid",IF(D242&lt;TODAY(),"Overdue","Open")))</f>
        <v/>
      </c>
      <c r="H242" s="24">
        <f>IF(OR(A242="",F242&lt;&gt;""),"",MAX(0,TODAY()-D242))</f>
        <v/>
      </c>
    </row>
    <row r="243">
      <c r="C243" s="22" t="n"/>
      <c r="D243" s="22" t="n"/>
      <c r="E243" s="23" t="n"/>
      <c r="F243" s="22" t="n"/>
      <c r="G243" s="24">
        <f>IF(A243="","",IF(F243&lt;&gt;"","Paid",IF(D243&lt;TODAY(),"Overdue","Open")))</f>
        <v/>
      </c>
      <c r="H243" s="24">
        <f>IF(OR(A243="",F243&lt;&gt;""),"",MAX(0,TODAY()-D243))</f>
        <v/>
      </c>
    </row>
    <row r="244">
      <c r="C244" s="22" t="n"/>
      <c r="D244" s="22" t="n"/>
      <c r="E244" s="23" t="n"/>
      <c r="F244" s="22" t="n"/>
      <c r="G244" s="24">
        <f>IF(A244="","",IF(F244&lt;&gt;"","Paid",IF(D244&lt;TODAY(),"Overdue","Open")))</f>
        <v/>
      </c>
      <c r="H244" s="24">
        <f>IF(OR(A244="",F244&lt;&gt;""),"",MAX(0,TODAY()-D244))</f>
        <v/>
      </c>
    </row>
    <row r="245">
      <c r="C245" s="22" t="n"/>
      <c r="D245" s="22" t="n"/>
      <c r="E245" s="23" t="n"/>
      <c r="F245" s="22" t="n"/>
      <c r="G245" s="24">
        <f>IF(A245="","",IF(F245&lt;&gt;"","Paid",IF(D245&lt;TODAY(),"Overdue","Open")))</f>
        <v/>
      </c>
      <c r="H245" s="24">
        <f>IF(OR(A245="",F245&lt;&gt;""),"",MAX(0,TODAY()-D245))</f>
        <v/>
      </c>
    </row>
    <row r="246">
      <c r="C246" s="22" t="n"/>
      <c r="D246" s="22" t="n"/>
      <c r="E246" s="23" t="n"/>
      <c r="F246" s="22" t="n"/>
      <c r="G246" s="24">
        <f>IF(A246="","",IF(F246&lt;&gt;"","Paid",IF(D246&lt;TODAY(),"Overdue","Open")))</f>
        <v/>
      </c>
      <c r="H246" s="24">
        <f>IF(OR(A246="",F246&lt;&gt;""),"",MAX(0,TODAY()-D246))</f>
        <v/>
      </c>
    </row>
    <row r="247">
      <c r="C247" s="22" t="n"/>
      <c r="D247" s="22" t="n"/>
      <c r="E247" s="23" t="n"/>
      <c r="F247" s="22" t="n"/>
      <c r="G247" s="24">
        <f>IF(A247="","",IF(F247&lt;&gt;"","Paid",IF(D247&lt;TODAY(),"Overdue","Open")))</f>
        <v/>
      </c>
      <c r="H247" s="24">
        <f>IF(OR(A247="",F247&lt;&gt;""),"",MAX(0,TODAY()-D247))</f>
        <v/>
      </c>
    </row>
    <row r="248">
      <c r="C248" s="22" t="n"/>
      <c r="D248" s="22" t="n"/>
      <c r="E248" s="23" t="n"/>
      <c r="F248" s="22" t="n"/>
      <c r="G248" s="24">
        <f>IF(A248="","",IF(F248&lt;&gt;"","Paid",IF(D248&lt;TODAY(),"Overdue","Open")))</f>
        <v/>
      </c>
      <c r="H248" s="24">
        <f>IF(OR(A248="",F248&lt;&gt;""),"",MAX(0,TODAY()-D248))</f>
        <v/>
      </c>
    </row>
    <row r="249">
      <c r="C249" s="22" t="n"/>
      <c r="D249" s="22" t="n"/>
      <c r="E249" s="23" t="n"/>
      <c r="F249" s="22" t="n"/>
      <c r="G249" s="24">
        <f>IF(A249="","",IF(F249&lt;&gt;"","Paid",IF(D249&lt;TODAY(),"Overdue","Open")))</f>
        <v/>
      </c>
      <c r="H249" s="24">
        <f>IF(OR(A249="",F249&lt;&gt;""),"",MAX(0,TODAY()-D249))</f>
        <v/>
      </c>
    </row>
    <row r="250">
      <c r="C250" s="22" t="n"/>
      <c r="D250" s="22" t="n"/>
      <c r="E250" s="23" t="n"/>
      <c r="F250" s="22" t="n"/>
      <c r="G250" s="24">
        <f>IF(A250="","",IF(F250&lt;&gt;"","Paid",IF(D250&lt;TODAY(),"Overdue","Open")))</f>
        <v/>
      </c>
      <c r="H250" s="24">
        <f>IF(OR(A250="",F250&lt;&gt;""),"",MAX(0,TODAY()-D250))</f>
        <v/>
      </c>
    </row>
    <row r="251">
      <c r="C251" s="22" t="n"/>
      <c r="D251" s="22" t="n"/>
      <c r="E251" s="23" t="n"/>
      <c r="F251" s="22" t="n"/>
      <c r="G251" s="24">
        <f>IF(A251="","",IF(F251&lt;&gt;"","Paid",IF(D251&lt;TODAY(),"Overdue","Open")))</f>
        <v/>
      </c>
      <c r="H251" s="24">
        <f>IF(OR(A251="",F251&lt;&gt;""),"",MAX(0,TODAY()-D251))</f>
        <v/>
      </c>
    </row>
    <row r="252">
      <c r="C252" s="22" t="n"/>
      <c r="D252" s="22" t="n"/>
      <c r="E252" s="23" t="n"/>
      <c r="F252" s="22" t="n"/>
      <c r="G252" s="24">
        <f>IF(A252="","",IF(F252&lt;&gt;"","Paid",IF(D252&lt;TODAY(),"Overdue","Open")))</f>
        <v/>
      </c>
      <c r="H252" s="24">
        <f>IF(OR(A252="",F252&lt;&gt;""),"",MAX(0,TODAY()-D252))</f>
        <v/>
      </c>
    </row>
    <row r="253">
      <c r="C253" s="22" t="n"/>
      <c r="D253" s="22" t="n"/>
      <c r="E253" s="23" t="n"/>
      <c r="F253" s="22" t="n"/>
      <c r="G253" s="24">
        <f>IF(A253="","",IF(F253&lt;&gt;"","Paid",IF(D253&lt;TODAY(),"Overdue","Open")))</f>
        <v/>
      </c>
      <c r="H253" s="24">
        <f>IF(OR(A253="",F253&lt;&gt;""),"",MAX(0,TODAY()-D253))</f>
        <v/>
      </c>
    </row>
    <row r="254">
      <c r="C254" s="22" t="n"/>
      <c r="D254" s="22" t="n"/>
      <c r="E254" s="23" t="n"/>
      <c r="F254" s="22" t="n"/>
      <c r="G254" s="24">
        <f>IF(A254="","",IF(F254&lt;&gt;"","Paid",IF(D254&lt;TODAY(),"Overdue","Open")))</f>
        <v/>
      </c>
      <c r="H254" s="24">
        <f>IF(OR(A254="",F254&lt;&gt;""),"",MAX(0,TODAY()-D254))</f>
        <v/>
      </c>
    </row>
    <row r="255">
      <c r="C255" s="22" t="n"/>
      <c r="D255" s="22" t="n"/>
      <c r="E255" s="23" t="n"/>
      <c r="F255" s="22" t="n"/>
      <c r="G255" s="24">
        <f>IF(A255="","",IF(F255&lt;&gt;"","Paid",IF(D255&lt;TODAY(),"Overdue","Open")))</f>
        <v/>
      </c>
      <c r="H255" s="24">
        <f>IF(OR(A255="",F255&lt;&gt;""),"",MAX(0,TODAY()-D255))</f>
        <v/>
      </c>
    </row>
    <row r="256">
      <c r="C256" s="22" t="n"/>
      <c r="D256" s="22" t="n"/>
      <c r="E256" s="23" t="n"/>
      <c r="F256" s="22" t="n"/>
      <c r="G256" s="24">
        <f>IF(A256="","",IF(F256&lt;&gt;"","Paid",IF(D256&lt;TODAY(),"Overdue","Open")))</f>
        <v/>
      </c>
      <c r="H256" s="24">
        <f>IF(OR(A256="",F256&lt;&gt;""),"",MAX(0,TODAY()-D256))</f>
        <v/>
      </c>
    </row>
    <row r="257">
      <c r="C257" s="22" t="n"/>
      <c r="D257" s="22" t="n"/>
      <c r="E257" s="23" t="n"/>
      <c r="F257" s="22" t="n"/>
      <c r="G257" s="24">
        <f>IF(A257="","",IF(F257&lt;&gt;"","Paid",IF(D257&lt;TODAY(),"Overdue","Open")))</f>
        <v/>
      </c>
      <c r="H257" s="24">
        <f>IF(OR(A257="",F257&lt;&gt;""),"",MAX(0,TODAY()-D257))</f>
        <v/>
      </c>
    </row>
    <row r="258">
      <c r="C258" s="22" t="n"/>
      <c r="D258" s="22" t="n"/>
      <c r="E258" s="23" t="n"/>
      <c r="F258" s="22" t="n"/>
      <c r="G258" s="24">
        <f>IF(A258="","",IF(F258&lt;&gt;"","Paid",IF(D258&lt;TODAY(),"Overdue","Open")))</f>
        <v/>
      </c>
      <c r="H258" s="24">
        <f>IF(OR(A258="",F258&lt;&gt;""),"",MAX(0,TODAY()-D258))</f>
        <v/>
      </c>
    </row>
    <row r="259">
      <c r="C259" s="22" t="n"/>
      <c r="D259" s="22" t="n"/>
      <c r="E259" s="23" t="n"/>
      <c r="F259" s="22" t="n"/>
      <c r="G259" s="24">
        <f>IF(A259="","",IF(F259&lt;&gt;"","Paid",IF(D259&lt;TODAY(),"Overdue","Open")))</f>
        <v/>
      </c>
      <c r="H259" s="24">
        <f>IF(OR(A259="",F259&lt;&gt;""),"",MAX(0,TODAY()-D259))</f>
        <v/>
      </c>
    </row>
    <row r="260">
      <c r="C260" s="22" t="n"/>
      <c r="D260" s="22" t="n"/>
      <c r="E260" s="23" t="n"/>
      <c r="F260" s="22" t="n"/>
      <c r="G260" s="24">
        <f>IF(A260="","",IF(F260&lt;&gt;"","Paid",IF(D260&lt;TODAY(),"Overdue","Open")))</f>
        <v/>
      </c>
      <c r="H260" s="24">
        <f>IF(OR(A260="",F260&lt;&gt;""),"",MAX(0,TODAY()-D260))</f>
        <v/>
      </c>
    </row>
    <row r="261">
      <c r="C261" s="22" t="n"/>
      <c r="D261" s="22" t="n"/>
      <c r="E261" s="23" t="n"/>
      <c r="F261" s="22" t="n"/>
      <c r="G261" s="24">
        <f>IF(A261="","",IF(F261&lt;&gt;"","Paid",IF(D261&lt;TODAY(),"Overdue","Open")))</f>
        <v/>
      </c>
      <c r="H261" s="24">
        <f>IF(OR(A261="",F261&lt;&gt;""),"",MAX(0,TODAY()-D261))</f>
        <v/>
      </c>
    </row>
    <row r="262">
      <c r="C262" s="22" t="n"/>
      <c r="D262" s="22" t="n"/>
      <c r="E262" s="23" t="n"/>
      <c r="F262" s="22" t="n"/>
      <c r="G262" s="24">
        <f>IF(A262="","",IF(F262&lt;&gt;"","Paid",IF(D262&lt;TODAY(),"Overdue","Open")))</f>
        <v/>
      </c>
      <c r="H262" s="24">
        <f>IF(OR(A262="",F262&lt;&gt;""),"",MAX(0,TODAY()-D262))</f>
        <v/>
      </c>
    </row>
    <row r="263">
      <c r="C263" s="22" t="n"/>
      <c r="D263" s="22" t="n"/>
      <c r="E263" s="23" t="n"/>
      <c r="F263" s="22" t="n"/>
      <c r="G263" s="24">
        <f>IF(A263="","",IF(F263&lt;&gt;"","Paid",IF(D263&lt;TODAY(),"Overdue","Open")))</f>
        <v/>
      </c>
      <c r="H263" s="24">
        <f>IF(OR(A263="",F263&lt;&gt;""),"",MAX(0,TODAY()-D263))</f>
        <v/>
      </c>
    </row>
    <row r="264">
      <c r="C264" s="22" t="n"/>
      <c r="D264" s="22" t="n"/>
      <c r="E264" s="23" t="n"/>
      <c r="F264" s="22" t="n"/>
      <c r="G264" s="24">
        <f>IF(A264="","",IF(F264&lt;&gt;"","Paid",IF(D264&lt;TODAY(),"Overdue","Open")))</f>
        <v/>
      </c>
      <c r="H264" s="24">
        <f>IF(OR(A264="",F264&lt;&gt;""),"",MAX(0,TODAY()-D264))</f>
        <v/>
      </c>
    </row>
    <row r="265">
      <c r="C265" s="22" t="n"/>
      <c r="D265" s="22" t="n"/>
      <c r="E265" s="23" t="n"/>
      <c r="F265" s="22" t="n"/>
      <c r="G265" s="24">
        <f>IF(A265="","",IF(F265&lt;&gt;"","Paid",IF(D265&lt;TODAY(),"Overdue","Open")))</f>
        <v/>
      </c>
      <c r="H265" s="24">
        <f>IF(OR(A265="",F265&lt;&gt;""),"",MAX(0,TODAY()-D265))</f>
        <v/>
      </c>
    </row>
    <row r="266">
      <c r="C266" s="22" t="n"/>
      <c r="D266" s="22" t="n"/>
      <c r="E266" s="23" t="n"/>
      <c r="F266" s="22" t="n"/>
      <c r="G266" s="24">
        <f>IF(A266="","",IF(F266&lt;&gt;"","Paid",IF(D266&lt;TODAY(),"Overdue","Open")))</f>
        <v/>
      </c>
      <c r="H266" s="24">
        <f>IF(OR(A266="",F266&lt;&gt;""),"",MAX(0,TODAY()-D266))</f>
        <v/>
      </c>
    </row>
    <row r="267">
      <c r="C267" s="22" t="n"/>
      <c r="D267" s="22" t="n"/>
      <c r="E267" s="23" t="n"/>
      <c r="F267" s="22" t="n"/>
      <c r="G267" s="24">
        <f>IF(A267="","",IF(F267&lt;&gt;"","Paid",IF(D267&lt;TODAY(),"Overdue","Open")))</f>
        <v/>
      </c>
      <c r="H267" s="24">
        <f>IF(OR(A267="",F267&lt;&gt;""),"",MAX(0,TODAY()-D267))</f>
        <v/>
      </c>
    </row>
    <row r="268">
      <c r="C268" s="22" t="n"/>
      <c r="D268" s="22" t="n"/>
      <c r="E268" s="23" t="n"/>
      <c r="F268" s="22" t="n"/>
      <c r="G268" s="24">
        <f>IF(A268="","",IF(F268&lt;&gt;"","Paid",IF(D268&lt;TODAY(),"Overdue","Open")))</f>
        <v/>
      </c>
      <c r="H268" s="24">
        <f>IF(OR(A268="",F268&lt;&gt;""),"",MAX(0,TODAY()-D268))</f>
        <v/>
      </c>
    </row>
    <row r="269">
      <c r="C269" s="22" t="n"/>
      <c r="D269" s="22" t="n"/>
      <c r="E269" s="23" t="n"/>
      <c r="F269" s="22" t="n"/>
      <c r="G269" s="24">
        <f>IF(A269="","",IF(F269&lt;&gt;"","Paid",IF(D269&lt;TODAY(),"Overdue","Open")))</f>
        <v/>
      </c>
      <c r="H269" s="24">
        <f>IF(OR(A269="",F269&lt;&gt;""),"",MAX(0,TODAY()-D269))</f>
        <v/>
      </c>
    </row>
    <row r="270">
      <c r="C270" s="22" t="n"/>
      <c r="D270" s="22" t="n"/>
      <c r="E270" s="23" t="n"/>
      <c r="F270" s="22" t="n"/>
      <c r="G270" s="24">
        <f>IF(A270="","",IF(F270&lt;&gt;"","Paid",IF(D270&lt;TODAY(),"Overdue","Open")))</f>
        <v/>
      </c>
      <c r="H270" s="24">
        <f>IF(OR(A270="",F270&lt;&gt;""),"",MAX(0,TODAY()-D270))</f>
        <v/>
      </c>
    </row>
    <row r="271">
      <c r="C271" s="22" t="n"/>
      <c r="D271" s="22" t="n"/>
      <c r="E271" s="23" t="n"/>
      <c r="F271" s="22" t="n"/>
      <c r="G271" s="24">
        <f>IF(A271="","",IF(F271&lt;&gt;"","Paid",IF(D271&lt;TODAY(),"Overdue","Open")))</f>
        <v/>
      </c>
      <c r="H271" s="24">
        <f>IF(OR(A271="",F271&lt;&gt;""),"",MAX(0,TODAY()-D271))</f>
        <v/>
      </c>
    </row>
    <row r="272">
      <c r="C272" s="22" t="n"/>
      <c r="D272" s="22" t="n"/>
      <c r="E272" s="23" t="n"/>
      <c r="F272" s="22" t="n"/>
      <c r="G272" s="24">
        <f>IF(A272="","",IF(F272&lt;&gt;"","Paid",IF(D272&lt;TODAY(),"Overdue","Open")))</f>
        <v/>
      </c>
      <c r="H272" s="24">
        <f>IF(OR(A272="",F272&lt;&gt;""),"",MAX(0,TODAY()-D272))</f>
        <v/>
      </c>
    </row>
    <row r="273">
      <c r="C273" s="22" t="n"/>
      <c r="D273" s="22" t="n"/>
      <c r="E273" s="23" t="n"/>
      <c r="F273" s="22" t="n"/>
      <c r="G273" s="24">
        <f>IF(A273="","",IF(F273&lt;&gt;"","Paid",IF(D273&lt;TODAY(),"Overdue","Open")))</f>
        <v/>
      </c>
      <c r="H273" s="24">
        <f>IF(OR(A273="",F273&lt;&gt;""),"",MAX(0,TODAY()-D273))</f>
        <v/>
      </c>
    </row>
    <row r="274">
      <c r="C274" s="22" t="n"/>
      <c r="D274" s="22" t="n"/>
      <c r="E274" s="23" t="n"/>
      <c r="F274" s="22" t="n"/>
      <c r="G274" s="24">
        <f>IF(A274="","",IF(F274&lt;&gt;"","Paid",IF(D274&lt;TODAY(),"Overdue","Open")))</f>
        <v/>
      </c>
      <c r="H274" s="24">
        <f>IF(OR(A274="",F274&lt;&gt;""),"",MAX(0,TODAY()-D274))</f>
        <v/>
      </c>
    </row>
    <row r="275">
      <c r="C275" s="22" t="n"/>
      <c r="D275" s="22" t="n"/>
      <c r="E275" s="23" t="n"/>
      <c r="F275" s="22" t="n"/>
      <c r="G275" s="24">
        <f>IF(A275="","",IF(F275&lt;&gt;"","Paid",IF(D275&lt;TODAY(),"Overdue","Open")))</f>
        <v/>
      </c>
      <c r="H275" s="24">
        <f>IF(OR(A275="",F275&lt;&gt;""),"",MAX(0,TODAY()-D275))</f>
        <v/>
      </c>
    </row>
    <row r="276">
      <c r="C276" s="22" t="n"/>
      <c r="D276" s="22" t="n"/>
      <c r="E276" s="23" t="n"/>
      <c r="F276" s="22" t="n"/>
      <c r="G276" s="24">
        <f>IF(A276="","",IF(F276&lt;&gt;"","Paid",IF(D276&lt;TODAY(),"Overdue","Open")))</f>
        <v/>
      </c>
      <c r="H276" s="24">
        <f>IF(OR(A276="",F276&lt;&gt;""),"",MAX(0,TODAY()-D276))</f>
        <v/>
      </c>
    </row>
    <row r="277">
      <c r="C277" s="22" t="n"/>
      <c r="D277" s="22" t="n"/>
      <c r="E277" s="23" t="n"/>
      <c r="F277" s="22" t="n"/>
      <c r="G277" s="24">
        <f>IF(A277="","",IF(F277&lt;&gt;"","Paid",IF(D277&lt;TODAY(),"Overdue","Open")))</f>
        <v/>
      </c>
      <c r="H277" s="24">
        <f>IF(OR(A277="",F277&lt;&gt;""),"",MAX(0,TODAY()-D277))</f>
        <v/>
      </c>
    </row>
    <row r="278">
      <c r="C278" s="22" t="n"/>
      <c r="D278" s="22" t="n"/>
      <c r="E278" s="23" t="n"/>
      <c r="F278" s="22" t="n"/>
      <c r="G278" s="24">
        <f>IF(A278="","",IF(F278&lt;&gt;"","Paid",IF(D278&lt;TODAY(),"Overdue","Open")))</f>
        <v/>
      </c>
      <c r="H278" s="24">
        <f>IF(OR(A278="",F278&lt;&gt;""),"",MAX(0,TODAY()-D278))</f>
        <v/>
      </c>
    </row>
    <row r="279">
      <c r="C279" s="22" t="n"/>
      <c r="D279" s="22" t="n"/>
      <c r="E279" s="23" t="n"/>
      <c r="F279" s="22" t="n"/>
      <c r="G279" s="24">
        <f>IF(A279="","",IF(F279&lt;&gt;"","Paid",IF(D279&lt;TODAY(),"Overdue","Open")))</f>
        <v/>
      </c>
      <c r="H279" s="24">
        <f>IF(OR(A279="",F279&lt;&gt;""),"",MAX(0,TODAY()-D279))</f>
        <v/>
      </c>
    </row>
    <row r="280">
      <c r="C280" s="22" t="n"/>
      <c r="D280" s="22" t="n"/>
      <c r="E280" s="23" t="n"/>
      <c r="F280" s="22" t="n"/>
      <c r="G280" s="24">
        <f>IF(A280="","",IF(F280&lt;&gt;"","Paid",IF(D280&lt;TODAY(),"Overdue","Open")))</f>
        <v/>
      </c>
      <c r="H280" s="24">
        <f>IF(OR(A280="",F280&lt;&gt;""),"",MAX(0,TODAY()-D280))</f>
        <v/>
      </c>
    </row>
    <row r="281">
      <c r="C281" s="22" t="n"/>
      <c r="D281" s="22" t="n"/>
      <c r="E281" s="23" t="n"/>
      <c r="F281" s="22" t="n"/>
      <c r="G281" s="24">
        <f>IF(A281="","",IF(F281&lt;&gt;"","Paid",IF(D281&lt;TODAY(),"Overdue","Open")))</f>
        <v/>
      </c>
      <c r="H281" s="24">
        <f>IF(OR(A281="",F281&lt;&gt;""),"",MAX(0,TODAY()-D281))</f>
        <v/>
      </c>
    </row>
    <row r="282">
      <c r="C282" s="22" t="n"/>
      <c r="D282" s="22" t="n"/>
      <c r="E282" s="23" t="n"/>
      <c r="F282" s="22" t="n"/>
      <c r="G282" s="24">
        <f>IF(A282="","",IF(F282&lt;&gt;"","Paid",IF(D282&lt;TODAY(),"Overdue","Open")))</f>
        <v/>
      </c>
      <c r="H282" s="24">
        <f>IF(OR(A282="",F282&lt;&gt;""),"",MAX(0,TODAY()-D282))</f>
        <v/>
      </c>
    </row>
    <row r="283">
      <c r="C283" s="22" t="n"/>
      <c r="D283" s="22" t="n"/>
      <c r="E283" s="23" t="n"/>
      <c r="F283" s="22" t="n"/>
      <c r="G283" s="24">
        <f>IF(A283="","",IF(F283&lt;&gt;"","Paid",IF(D283&lt;TODAY(),"Overdue","Open")))</f>
        <v/>
      </c>
      <c r="H283" s="24">
        <f>IF(OR(A283="",F283&lt;&gt;""),"",MAX(0,TODAY()-D283))</f>
        <v/>
      </c>
    </row>
    <row r="284">
      <c r="C284" s="22" t="n"/>
      <c r="D284" s="22" t="n"/>
      <c r="E284" s="23" t="n"/>
      <c r="F284" s="22" t="n"/>
      <c r="G284" s="24">
        <f>IF(A284="","",IF(F284&lt;&gt;"","Paid",IF(D284&lt;TODAY(),"Overdue","Open")))</f>
        <v/>
      </c>
      <c r="H284" s="24">
        <f>IF(OR(A284="",F284&lt;&gt;""),"",MAX(0,TODAY()-D284))</f>
        <v/>
      </c>
    </row>
    <row r="285">
      <c r="C285" s="22" t="n"/>
      <c r="D285" s="22" t="n"/>
      <c r="E285" s="23" t="n"/>
      <c r="F285" s="22" t="n"/>
      <c r="G285" s="24">
        <f>IF(A285="","",IF(F285&lt;&gt;"","Paid",IF(D285&lt;TODAY(),"Overdue","Open")))</f>
        <v/>
      </c>
      <c r="H285" s="24">
        <f>IF(OR(A285="",F285&lt;&gt;""),"",MAX(0,TODAY()-D285))</f>
        <v/>
      </c>
    </row>
    <row r="286">
      <c r="C286" s="22" t="n"/>
      <c r="D286" s="22" t="n"/>
      <c r="E286" s="23" t="n"/>
      <c r="F286" s="22" t="n"/>
      <c r="G286" s="24">
        <f>IF(A286="","",IF(F286&lt;&gt;"","Paid",IF(D286&lt;TODAY(),"Overdue","Open")))</f>
        <v/>
      </c>
      <c r="H286" s="24">
        <f>IF(OR(A286="",F286&lt;&gt;""),"",MAX(0,TODAY()-D286))</f>
        <v/>
      </c>
    </row>
    <row r="287">
      <c r="C287" s="22" t="n"/>
      <c r="D287" s="22" t="n"/>
      <c r="E287" s="23" t="n"/>
      <c r="F287" s="22" t="n"/>
      <c r="G287" s="24">
        <f>IF(A287="","",IF(F287&lt;&gt;"","Paid",IF(D287&lt;TODAY(),"Overdue","Open")))</f>
        <v/>
      </c>
      <c r="H287" s="24">
        <f>IF(OR(A287="",F287&lt;&gt;""),"",MAX(0,TODAY()-D287))</f>
        <v/>
      </c>
    </row>
    <row r="288">
      <c r="C288" s="22" t="n"/>
      <c r="D288" s="22" t="n"/>
      <c r="E288" s="23" t="n"/>
      <c r="F288" s="22" t="n"/>
      <c r="G288" s="24">
        <f>IF(A288="","",IF(F288&lt;&gt;"","Paid",IF(D288&lt;TODAY(),"Overdue","Open")))</f>
        <v/>
      </c>
      <c r="H288" s="24">
        <f>IF(OR(A288="",F288&lt;&gt;""),"",MAX(0,TODAY()-D288))</f>
        <v/>
      </c>
    </row>
    <row r="289">
      <c r="C289" s="22" t="n"/>
      <c r="D289" s="22" t="n"/>
      <c r="E289" s="23" t="n"/>
      <c r="F289" s="22" t="n"/>
      <c r="G289" s="24">
        <f>IF(A289="","",IF(F289&lt;&gt;"","Paid",IF(D289&lt;TODAY(),"Overdue","Open")))</f>
        <v/>
      </c>
      <c r="H289" s="24">
        <f>IF(OR(A289="",F289&lt;&gt;""),"",MAX(0,TODAY()-D289))</f>
        <v/>
      </c>
    </row>
    <row r="290">
      <c r="C290" s="22" t="n"/>
      <c r="D290" s="22" t="n"/>
      <c r="E290" s="23" t="n"/>
      <c r="F290" s="22" t="n"/>
      <c r="G290" s="24">
        <f>IF(A290="","",IF(F290&lt;&gt;"","Paid",IF(D290&lt;TODAY(),"Overdue","Open")))</f>
        <v/>
      </c>
      <c r="H290" s="24">
        <f>IF(OR(A290="",F290&lt;&gt;""),"",MAX(0,TODAY()-D290))</f>
        <v/>
      </c>
    </row>
    <row r="291">
      <c r="C291" s="22" t="n"/>
      <c r="D291" s="22" t="n"/>
      <c r="E291" s="23" t="n"/>
      <c r="F291" s="22" t="n"/>
      <c r="G291" s="24">
        <f>IF(A291="","",IF(F291&lt;&gt;"","Paid",IF(D291&lt;TODAY(),"Overdue","Open")))</f>
        <v/>
      </c>
      <c r="H291" s="24">
        <f>IF(OR(A291="",F291&lt;&gt;""),"",MAX(0,TODAY()-D291))</f>
        <v/>
      </c>
    </row>
    <row r="292">
      <c r="C292" s="22" t="n"/>
      <c r="D292" s="22" t="n"/>
      <c r="E292" s="23" t="n"/>
      <c r="F292" s="22" t="n"/>
      <c r="G292" s="24">
        <f>IF(A292="","",IF(F292&lt;&gt;"","Paid",IF(D292&lt;TODAY(),"Overdue","Open")))</f>
        <v/>
      </c>
      <c r="H292" s="24">
        <f>IF(OR(A292="",F292&lt;&gt;""),"",MAX(0,TODAY()-D292))</f>
        <v/>
      </c>
    </row>
    <row r="293">
      <c r="C293" s="22" t="n"/>
      <c r="D293" s="22" t="n"/>
      <c r="E293" s="23" t="n"/>
      <c r="F293" s="22" t="n"/>
      <c r="G293" s="24">
        <f>IF(A293="","",IF(F293&lt;&gt;"","Paid",IF(D293&lt;TODAY(),"Overdue","Open")))</f>
        <v/>
      </c>
      <c r="H293" s="24">
        <f>IF(OR(A293="",F293&lt;&gt;""),"",MAX(0,TODAY()-D293))</f>
        <v/>
      </c>
    </row>
    <row r="294">
      <c r="C294" s="22" t="n"/>
      <c r="D294" s="22" t="n"/>
      <c r="E294" s="23" t="n"/>
      <c r="F294" s="22" t="n"/>
      <c r="G294" s="24">
        <f>IF(A294="","",IF(F294&lt;&gt;"","Paid",IF(D294&lt;TODAY(),"Overdue","Open")))</f>
        <v/>
      </c>
      <c r="H294" s="24">
        <f>IF(OR(A294="",F294&lt;&gt;""),"",MAX(0,TODAY()-D294))</f>
        <v/>
      </c>
    </row>
    <row r="295">
      <c r="C295" s="22" t="n"/>
      <c r="D295" s="22" t="n"/>
      <c r="E295" s="23" t="n"/>
      <c r="F295" s="22" t="n"/>
      <c r="G295" s="24">
        <f>IF(A295="","",IF(F295&lt;&gt;"","Paid",IF(D295&lt;TODAY(),"Overdue","Open")))</f>
        <v/>
      </c>
      <c r="H295" s="24">
        <f>IF(OR(A295="",F295&lt;&gt;""),"",MAX(0,TODAY()-D295))</f>
        <v/>
      </c>
    </row>
    <row r="296">
      <c r="C296" s="22" t="n"/>
      <c r="D296" s="22" t="n"/>
      <c r="E296" s="23" t="n"/>
      <c r="F296" s="22" t="n"/>
      <c r="G296" s="24">
        <f>IF(A296="","",IF(F296&lt;&gt;"","Paid",IF(D296&lt;TODAY(),"Overdue","Open")))</f>
        <v/>
      </c>
      <c r="H296" s="24">
        <f>IF(OR(A296="",F296&lt;&gt;""),"",MAX(0,TODAY()-D296))</f>
        <v/>
      </c>
    </row>
    <row r="297">
      <c r="C297" s="22" t="n"/>
      <c r="D297" s="22" t="n"/>
      <c r="E297" s="23" t="n"/>
      <c r="F297" s="22" t="n"/>
      <c r="G297" s="24">
        <f>IF(A297="","",IF(F297&lt;&gt;"","Paid",IF(D297&lt;TODAY(),"Overdue","Open")))</f>
        <v/>
      </c>
      <c r="H297" s="24">
        <f>IF(OR(A297="",F297&lt;&gt;""),"",MAX(0,TODAY()-D297))</f>
        <v/>
      </c>
    </row>
    <row r="298">
      <c r="C298" s="22" t="n"/>
      <c r="D298" s="22" t="n"/>
      <c r="E298" s="23" t="n"/>
      <c r="F298" s="22" t="n"/>
      <c r="G298" s="24">
        <f>IF(A298="","",IF(F298&lt;&gt;"","Paid",IF(D298&lt;TODAY(),"Overdue","Open")))</f>
        <v/>
      </c>
      <c r="H298" s="24">
        <f>IF(OR(A298="",F298&lt;&gt;""),"",MAX(0,TODAY()-D298))</f>
        <v/>
      </c>
    </row>
    <row r="299">
      <c r="C299" s="22" t="n"/>
      <c r="D299" s="22" t="n"/>
      <c r="E299" s="23" t="n"/>
      <c r="F299" s="22" t="n"/>
      <c r="G299" s="24">
        <f>IF(A299="","",IF(F299&lt;&gt;"","Paid",IF(D299&lt;TODAY(),"Overdue","Open")))</f>
        <v/>
      </c>
      <c r="H299" s="24">
        <f>IF(OR(A299="",F299&lt;&gt;""),"",MAX(0,TODAY()-D299))</f>
        <v/>
      </c>
    </row>
    <row r="300">
      <c r="C300" s="22" t="n"/>
      <c r="D300" s="22" t="n"/>
      <c r="E300" s="23" t="n"/>
      <c r="F300" s="22" t="n"/>
      <c r="G300" s="24">
        <f>IF(A300="","",IF(F300&lt;&gt;"","Paid",IF(D300&lt;TODAY(),"Overdue","Open")))</f>
        <v/>
      </c>
      <c r="H300" s="24">
        <f>IF(OR(A300="",F300&lt;&gt;""),"",MAX(0,TODAY()-D300))</f>
        <v/>
      </c>
    </row>
  </sheetData>
  <conditionalFormatting sqref="G5:G300">
    <cfRule type="cellIs" priority="1" operator="equal" dxfId="1">
      <formula>"Overdue"</formula>
    </cfRule>
    <cfRule type="cellIs" priority="2" operator="equal" dxfId="0">
      <formula>"Paid"</formula>
    </cfRule>
    <cfRule type="cellIs" priority="3" operator="equal" dxfId="2">
      <formula>"Open"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1" customWidth="1" min="5" max="5"/>
    <col width="18" customWidth="1" min="7" max="7"/>
    <col width="12" customWidth="1" min="8" max="8"/>
    <col width="20" customWidth="1" min="10" max="10"/>
    <col width="12" customWidth="1" min="11" max="11"/>
  </cols>
  <sheetData>
    <row r="1" ht="30" customHeight="1">
      <c r="A1" s="17" t="inlineStr">
        <is>
          <t>Monthly summary 2026</t>
        </is>
      </c>
    </row>
    <row r="2">
      <c r="A2" s="2" t="inlineStr">
        <is>
          <t>Calculated from Transactions. Change the year in B3.</t>
        </is>
      </c>
    </row>
    <row r="3">
      <c r="A3" s="25" t="inlineStr">
        <is>
          <t>Year</t>
        </is>
      </c>
      <c r="B3" s="26" t="n">
        <v>2026</v>
      </c>
    </row>
    <row r="5" ht="22" customHeight="1">
      <c r="A5" s="18" t="inlineStr">
        <is>
          <t>Month</t>
        </is>
      </c>
      <c r="B5" s="18" t="inlineStr">
        <is>
          <t>Income</t>
        </is>
      </c>
      <c r="C5" s="18" t="inlineStr">
        <is>
          <t>Expenses</t>
        </is>
      </c>
      <c r="D5" s="18" t="inlineStr">
        <is>
          <t>Profit</t>
        </is>
      </c>
      <c r="E5" s="18" t="inlineStr">
        <is>
          <t>Margin</t>
        </is>
      </c>
      <c r="G5" s="27" t="inlineStr">
        <is>
          <t>Expense category</t>
        </is>
      </c>
      <c r="H5" s="27" t="inlineStr">
        <is>
          <t>Total</t>
        </is>
      </c>
      <c r="J5" s="27" t="inlineStr">
        <is>
          <t>Client</t>
        </is>
      </c>
      <c r="K5" s="27" t="inlineStr">
        <is>
          <t>Income</t>
        </is>
      </c>
    </row>
    <row r="6">
      <c r="A6" s="20" t="inlineStr">
        <is>
          <t>Jan</t>
        </is>
      </c>
      <c r="B6" s="21">
        <f>SUMIFS(Transactions!$F$5:$F$500,Transactions!$B$5:$B$500,"Income",Transactions!$A$5:$A$500,"&gt;="&amp;DATE($B$3,1,1),Transactions!$A$5:$A$500,"&lt;="&amp;EOMONTH(DATE($B$3,1,1),0))</f>
        <v/>
      </c>
      <c r="C6" s="21">
        <f>SUMIFS(Transactions!$F$5:$F$500,Transactions!$B$5:$B$500,"Expense",Transactions!$A$5:$A$500,"&gt;="&amp;DATE($B$3,1,1),Transactions!$A$5:$A$500,"&lt;="&amp;EOMONTH(DATE($B$3,1,1),0))</f>
        <v/>
      </c>
      <c r="D6" s="21">
        <f>B6-C6</f>
        <v/>
      </c>
      <c r="E6" s="28">
        <f>IF(B6=0,"",D6/B6)</f>
        <v/>
      </c>
      <c r="G6" s="24" t="inlineStr">
        <is>
          <t>Software</t>
        </is>
      </c>
      <c r="H6" s="23">
        <f>SUMIFS(Transactions!$F$5:$F$500,Transactions!$B$5:$B$500,"Expense",Transactions!$C$5:$C$500,G6,Transactions!$A$5:$A$500,"&gt;="&amp;DATE($B$3,1,1),Transactions!$A$5:$A$500,"&lt;="&amp;DATE($B$3,12,31))</f>
        <v/>
      </c>
      <c r="J6" s="24" t="inlineStr">
        <is>
          <t>Northwind Studio</t>
        </is>
      </c>
      <c r="K6" s="23">
        <f>SUMIFS(Transactions!$F$5:$F$500,Transactions!$B$5:$B$500,"Income",Transactions!$D$5:$D$500,J6,Transactions!$A$5:$A$500,"&gt;="&amp;DATE($B$3,1,1),Transactions!$A$5:$A$500,"&lt;="&amp;DATE($B$3,12,31))</f>
        <v/>
      </c>
    </row>
    <row r="7">
      <c r="A7" s="20" t="inlineStr">
        <is>
          <t>Feb</t>
        </is>
      </c>
      <c r="B7" s="21">
        <f>SUMIFS(Transactions!$F$5:$F$500,Transactions!$B$5:$B$500,"Income",Transactions!$A$5:$A$500,"&gt;="&amp;DATE($B$3,2,1),Transactions!$A$5:$A$500,"&lt;="&amp;EOMONTH(DATE($B$3,2,1),0))</f>
        <v/>
      </c>
      <c r="C7" s="21">
        <f>SUMIFS(Transactions!$F$5:$F$500,Transactions!$B$5:$B$500,"Expense",Transactions!$A$5:$A$500,"&gt;="&amp;DATE($B$3,2,1),Transactions!$A$5:$A$500,"&lt;="&amp;EOMONTH(DATE($B$3,2,1),0))</f>
        <v/>
      </c>
      <c r="D7" s="21">
        <f>B7-C7</f>
        <v/>
      </c>
      <c r="E7" s="28">
        <f>IF(B7=0,"",D7/B7)</f>
        <v/>
      </c>
      <c r="G7" s="24" t="inlineStr">
        <is>
          <t>Equipment</t>
        </is>
      </c>
      <c r="H7" s="23">
        <f>SUMIFS(Transactions!$F$5:$F$500,Transactions!$B$5:$B$500,"Expense",Transactions!$C$5:$C$500,G7,Transactions!$A$5:$A$500,"&gt;="&amp;DATE($B$3,1,1),Transactions!$A$5:$A$500,"&lt;="&amp;DATE($B$3,12,31))</f>
        <v/>
      </c>
      <c r="J7" s="24" t="inlineStr">
        <is>
          <t>Lumen Coffee</t>
        </is>
      </c>
      <c r="K7" s="23">
        <f>SUMIFS(Transactions!$F$5:$F$500,Transactions!$B$5:$B$500,"Income",Transactions!$D$5:$D$500,J7,Transactions!$A$5:$A$500,"&gt;="&amp;DATE($B$3,1,1),Transactions!$A$5:$A$500,"&lt;="&amp;DATE($B$3,12,31))</f>
        <v/>
      </c>
    </row>
    <row r="8">
      <c r="A8" s="20" t="inlineStr">
        <is>
          <t>Mar</t>
        </is>
      </c>
      <c r="B8" s="21">
        <f>SUMIFS(Transactions!$F$5:$F$500,Transactions!$B$5:$B$500,"Income",Transactions!$A$5:$A$500,"&gt;="&amp;DATE($B$3,3,1),Transactions!$A$5:$A$500,"&lt;="&amp;EOMONTH(DATE($B$3,3,1),0))</f>
        <v/>
      </c>
      <c r="C8" s="21">
        <f>SUMIFS(Transactions!$F$5:$F$500,Transactions!$B$5:$B$500,"Expense",Transactions!$A$5:$A$500,"&gt;="&amp;DATE($B$3,3,1),Transactions!$A$5:$A$500,"&lt;="&amp;EOMONTH(DATE($B$3,3,1),0))</f>
        <v/>
      </c>
      <c r="D8" s="21">
        <f>B8-C8</f>
        <v/>
      </c>
      <c r="E8" s="28">
        <f>IF(B8=0,"",D8/B8)</f>
        <v/>
      </c>
      <c r="G8" s="24" t="inlineStr">
        <is>
          <t>Marketing</t>
        </is>
      </c>
      <c r="H8" s="23">
        <f>SUMIFS(Transactions!$F$5:$F$500,Transactions!$B$5:$B$500,"Expense",Transactions!$C$5:$C$500,G8,Transactions!$A$5:$A$500,"&gt;="&amp;DATE($B$3,1,1),Transactions!$A$5:$A$500,"&lt;="&amp;DATE($B$3,12,31))</f>
        <v/>
      </c>
      <c r="J8" s="24" t="inlineStr">
        <is>
          <t>Fern &amp; Co</t>
        </is>
      </c>
      <c r="K8" s="23">
        <f>SUMIFS(Transactions!$F$5:$F$500,Transactions!$B$5:$B$500,"Income",Transactions!$D$5:$D$500,J8,Transactions!$A$5:$A$500,"&gt;="&amp;DATE($B$3,1,1),Transactions!$A$5:$A$500,"&lt;="&amp;DATE($B$3,12,31))</f>
        <v/>
      </c>
    </row>
    <row r="9">
      <c r="A9" s="20" t="inlineStr">
        <is>
          <t>Apr</t>
        </is>
      </c>
      <c r="B9" s="21">
        <f>SUMIFS(Transactions!$F$5:$F$500,Transactions!$B$5:$B$500,"Income",Transactions!$A$5:$A$500,"&gt;="&amp;DATE($B$3,4,1),Transactions!$A$5:$A$500,"&lt;="&amp;EOMONTH(DATE($B$3,4,1),0))</f>
        <v/>
      </c>
      <c r="C9" s="21">
        <f>SUMIFS(Transactions!$F$5:$F$500,Transactions!$B$5:$B$500,"Expense",Transactions!$A$5:$A$500,"&gt;="&amp;DATE($B$3,4,1),Transactions!$A$5:$A$500,"&lt;="&amp;EOMONTH(DATE($B$3,4,1),0))</f>
        <v/>
      </c>
      <c r="D9" s="21">
        <f>B9-C9</f>
        <v/>
      </c>
      <c r="E9" s="28">
        <f>IF(B9=0,"",D9/B9)</f>
        <v/>
      </c>
      <c r="G9" s="24" t="inlineStr">
        <is>
          <t>Taxes &amp; fees</t>
        </is>
      </c>
      <c r="H9" s="23">
        <f>SUMIFS(Transactions!$F$5:$F$500,Transactions!$B$5:$B$500,"Expense",Transactions!$C$5:$C$500,G9,Transactions!$A$5:$A$500,"&gt;="&amp;DATE($B$3,1,1),Transactions!$A$5:$A$500,"&lt;="&amp;DATE($B$3,12,31))</f>
        <v/>
      </c>
      <c r="J9" s="24" t="inlineStr">
        <is>
          <t>Online sales</t>
        </is>
      </c>
      <c r="K9" s="23">
        <f>SUMIFS(Transactions!$F$5:$F$500,Transactions!$B$5:$B$500,"Income",Transactions!$D$5:$D$500,J9,Transactions!$A$5:$A$500,"&gt;="&amp;DATE($B$3,1,1),Transactions!$A$5:$A$500,"&lt;="&amp;DATE($B$3,12,31))</f>
        <v/>
      </c>
    </row>
    <row r="10">
      <c r="A10" s="20" t="inlineStr">
        <is>
          <t>May</t>
        </is>
      </c>
      <c r="B10" s="21">
        <f>SUMIFS(Transactions!$F$5:$F$500,Transactions!$B$5:$B$500,"Income",Transactions!$A$5:$A$500,"&gt;="&amp;DATE($B$3,5,1),Transactions!$A$5:$A$500,"&lt;="&amp;EOMONTH(DATE($B$3,5,1),0))</f>
        <v/>
      </c>
      <c r="C10" s="21">
        <f>SUMIFS(Transactions!$F$5:$F$500,Transactions!$B$5:$B$500,"Expense",Transactions!$A$5:$A$500,"&gt;="&amp;DATE($B$3,5,1),Transactions!$A$5:$A$500,"&lt;="&amp;EOMONTH(DATE($B$3,5,1),0))</f>
        <v/>
      </c>
      <c r="D10" s="21">
        <f>B10-C10</f>
        <v/>
      </c>
      <c r="E10" s="28">
        <f>IF(B10=0,"",D10/B10)</f>
        <v/>
      </c>
      <c r="G10" s="24" t="inlineStr">
        <is>
          <t>Education</t>
        </is>
      </c>
      <c r="H10" s="23">
        <f>SUMIFS(Transactions!$F$5:$F$500,Transactions!$B$5:$B$500,"Expense",Transactions!$C$5:$C$500,G10,Transactions!$A$5:$A$500,"&gt;="&amp;DATE($B$3,1,1),Transactions!$A$5:$A$500,"&lt;="&amp;DATE($B$3,12,31))</f>
        <v/>
      </c>
    </row>
    <row r="11">
      <c r="A11" s="20" t="inlineStr">
        <is>
          <t>Jun</t>
        </is>
      </c>
      <c r="B11" s="21">
        <f>SUMIFS(Transactions!$F$5:$F$500,Transactions!$B$5:$B$500,"Income",Transactions!$A$5:$A$500,"&gt;="&amp;DATE($B$3,6,1),Transactions!$A$5:$A$500,"&lt;="&amp;EOMONTH(DATE($B$3,6,1),0))</f>
        <v/>
      </c>
      <c r="C11" s="21">
        <f>SUMIFS(Transactions!$F$5:$F$500,Transactions!$B$5:$B$500,"Expense",Transactions!$A$5:$A$500,"&gt;="&amp;DATE($B$3,6,1),Transactions!$A$5:$A$500,"&lt;="&amp;EOMONTH(DATE($B$3,6,1),0))</f>
        <v/>
      </c>
      <c r="D11" s="21">
        <f>B11-C11</f>
        <v/>
      </c>
      <c r="E11" s="28">
        <f>IF(B11=0,"",D11/B11)</f>
        <v/>
      </c>
      <c r="G11" s="24" t="inlineStr">
        <is>
          <t>Travel</t>
        </is>
      </c>
      <c r="H11" s="23">
        <f>SUMIFS(Transactions!$F$5:$F$500,Transactions!$B$5:$B$500,"Expense",Transactions!$C$5:$C$500,G11,Transactions!$A$5:$A$500,"&gt;="&amp;DATE($B$3,1,1),Transactions!$A$5:$A$500,"&lt;="&amp;DATE($B$3,12,31))</f>
        <v/>
      </c>
    </row>
    <row r="12">
      <c r="A12" s="20" t="inlineStr">
        <is>
          <t>Jul</t>
        </is>
      </c>
      <c r="B12" s="21">
        <f>SUMIFS(Transactions!$F$5:$F$500,Transactions!$B$5:$B$500,"Income",Transactions!$A$5:$A$500,"&gt;="&amp;DATE($B$3,7,1),Transactions!$A$5:$A$500,"&lt;="&amp;EOMONTH(DATE($B$3,7,1),0))</f>
        <v/>
      </c>
      <c r="C12" s="21">
        <f>SUMIFS(Transactions!$F$5:$F$500,Transactions!$B$5:$B$500,"Expense",Transactions!$A$5:$A$500,"&gt;="&amp;DATE($B$3,7,1),Transactions!$A$5:$A$500,"&lt;="&amp;EOMONTH(DATE($B$3,7,1),0))</f>
        <v/>
      </c>
      <c r="D12" s="21">
        <f>B12-C12</f>
        <v/>
      </c>
      <c r="E12" s="28">
        <f>IF(B12=0,"",D12/B12)</f>
        <v/>
      </c>
      <c r="G12" s="24" t="inlineStr">
        <is>
          <t>Other</t>
        </is>
      </c>
      <c r="H12" s="23">
        <f>SUMIFS(Transactions!$F$5:$F$500,Transactions!$B$5:$B$500,"Expense",Transactions!$C$5:$C$500,G12,Transactions!$A$5:$A$500,"&gt;="&amp;DATE($B$3,1,1),Transactions!$A$5:$A$500,"&lt;="&amp;DATE($B$3,12,31))</f>
        <v/>
      </c>
    </row>
    <row r="13">
      <c r="A13" s="20" t="inlineStr">
        <is>
          <t>Aug</t>
        </is>
      </c>
      <c r="B13" s="21">
        <f>SUMIFS(Transactions!$F$5:$F$500,Transactions!$B$5:$B$500,"Income",Transactions!$A$5:$A$500,"&gt;="&amp;DATE($B$3,8,1),Transactions!$A$5:$A$500,"&lt;="&amp;EOMONTH(DATE($B$3,8,1),0))</f>
        <v/>
      </c>
      <c r="C13" s="21">
        <f>SUMIFS(Transactions!$F$5:$F$500,Transactions!$B$5:$B$500,"Expense",Transactions!$A$5:$A$500,"&gt;="&amp;DATE($B$3,8,1),Transactions!$A$5:$A$500,"&lt;="&amp;EOMONTH(DATE($B$3,8,1),0))</f>
        <v/>
      </c>
      <c r="D13" s="21">
        <f>B13-C13</f>
        <v/>
      </c>
      <c r="E13" s="28">
        <f>IF(B13=0,"",D13/B13)</f>
        <v/>
      </c>
    </row>
    <row r="14">
      <c r="A14" s="20" t="inlineStr">
        <is>
          <t>Sep</t>
        </is>
      </c>
      <c r="B14" s="21">
        <f>SUMIFS(Transactions!$F$5:$F$500,Transactions!$B$5:$B$500,"Income",Transactions!$A$5:$A$500,"&gt;="&amp;DATE($B$3,9,1),Transactions!$A$5:$A$500,"&lt;="&amp;EOMONTH(DATE($B$3,9,1),0))</f>
        <v/>
      </c>
      <c r="C14" s="21">
        <f>SUMIFS(Transactions!$F$5:$F$500,Transactions!$B$5:$B$500,"Expense",Transactions!$A$5:$A$500,"&gt;="&amp;DATE($B$3,9,1),Transactions!$A$5:$A$500,"&lt;="&amp;EOMONTH(DATE($B$3,9,1),0))</f>
        <v/>
      </c>
      <c r="D14" s="21">
        <f>B14-C14</f>
        <v/>
      </c>
      <c r="E14" s="28">
        <f>IF(B14=0,"",D14/B14)</f>
        <v/>
      </c>
    </row>
    <row r="15">
      <c r="A15" s="20" t="inlineStr">
        <is>
          <t>Oct</t>
        </is>
      </c>
      <c r="B15" s="21">
        <f>SUMIFS(Transactions!$F$5:$F$500,Transactions!$B$5:$B$500,"Income",Transactions!$A$5:$A$500,"&gt;="&amp;DATE($B$3,10,1),Transactions!$A$5:$A$500,"&lt;="&amp;EOMONTH(DATE($B$3,10,1),0))</f>
        <v/>
      </c>
      <c r="C15" s="21">
        <f>SUMIFS(Transactions!$F$5:$F$500,Transactions!$B$5:$B$500,"Expense",Transactions!$A$5:$A$500,"&gt;="&amp;DATE($B$3,10,1),Transactions!$A$5:$A$500,"&lt;="&amp;EOMONTH(DATE($B$3,10,1),0))</f>
        <v/>
      </c>
      <c r="D15" s="21">
        <f>B15-C15</f>
        <v/>
      </c>
      <c r="E15" s="28">
        <f>IF(B15=0,"",D15/B15)</f>
        <v/>
      </c>
    </row>
    <row r="16">
      <c r="A16" s="20" t="inlineStr">
        <is>
          <t>Nov</t>
        </is>
      </c>
      <c r="B16" s="21">
        <f>SUMIFS(Transactions!$F$5:$F$500,Transactions!$B$5:$B$500,"Income",Transactions!$A$5:$A$500,"&gt;="&amp;DATE($B$3,11,1),Transactions!$A$5:$A$500,"&lt;="&amp;EOMONTH(DATE($B$3,11,1),0))</f>
        <v/>
      </c>
      <c r="C16" s="21">
        <f>SUMIFS(Transactions!$F$5:$F$500,Transactions!$B$5:$B$500,"Expense",Transactions!$A$5:$A$500,"&gt;="&amp;DATE($B$3,11,1),Transactions!$A$5:$A$500,"&lt;="&amp;EOMONTH(DATE($B$3,11,1),0))</f>
        <v/>
      </c>
      <c r="D16" s="21">
        <f>B16-C16</f>
        <v/>
      </c>
      <c r="E16" s="28">
        <f>IF(B16=0,"",D16/B16)</f>
        <v/>
      </c>
    </row>
    <row r="17">
      <c r="A17" s="20" t="inlineStr">
        <is>
          <t>Dec</t>
        </is>
      </c>
      <c r="B17" s="21">
        <f>SUMIFS(Transactions!$F$5:$F$500,Transactions!$B$5:$B$500,"Income",Transactions!$A$5:$A$500,"&gt;="&amp;DATE($B$3,12,1),Transactions!$A$5:$A$500,"&lt;="&amp;EOMONTH(DATE($B$3,12,1),0))</f>
        <v/>
      </c>
      <c r="C17" s="21">
        <f>SUMIFS(Transactions!$F$5:$F$500,Transactions!$B$5:$B$500,"Expense",Transactions!$A$5:$A$500,"&gt;="&amp;DATE($B$3,12,1),Transactions!$A$5:$A$500,"&lt;="&amp;EOMONTH(DATE($B$3,12,1),0))</f>
        <v/>
      </c>
      <c r="D17" s="21">
        <f>B17-C17</f>
        <v/>
      </c>
      <c r="E17" s="28">
        <f>IF(B17=0,"",D17/B17)</f>
        <v/>
      </c>
    </row>
    <row r="18">
      <c r="A18" s="25" t="inlineStr">
        <is>
          <t>Total</t>
        </is>
      </c>
      <c r="B18" s="29">
        <f>SUM(B6:B17)</f>
        <v/>
      </c>
      <c r="C18" s="29">
        <f>SUM(C6:C17)</f>
        <v/>
      </c>
      <c r="D18" s="29">
        <f>SUM(D6:D17)</f>
        <v/>
      </c>
      <c r="E18" s="30">
        <f>IF(B18=0,"",D18/B18)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</cols>
  <sheetData>
    <row r="1" ht="30" customHeight="1">
      <c r="A1" s="17" t="inlineStr">
        <is>
          <t>Goals</t>
        </is>
      </c>
    </row>
    <row r="2">
      <c r="A2" s="2" t="inlineStr">
        <is>
          <t>Set your yearly targets in column B. Progress updates from Transactions.</t>
        </is>
      </c>
    </row>
    <row r="4" ht="22" customHeight="1">
      <c r="A4" s="18" t="inlineStr">
        <is>
          <t>Goal</t>
        </is>
      </c>
      <c r="B4" s="18" t="inlineStr">
        <is>
          <t>Target ($)</t>
        </is>
      </c>
      <c r="C4" s="18" t="inlineStr">
        <is>
          <t>Actual ($)</t>
        </is>
      </c>
      <c r="D4" s="18" t="inlineStr">
        <is>
          <t>Progress</t>
        </is>
      </c>
    </row>
    <row r="5">
      <c r="A5" s="20" t="inlineStr">
        <is>
          <t>Yearly income</t>
        </is>
      </c>
      <c r="B5" s="31" t="n">
        <v>30000</v>
      </c>
      <c r="C5" s="31">
        <f>Monthly!B18</f>
        <v/>
      </c>
      <c r="D5" s="32">
        <f>IF(B5=0,"",C5/B5)</f>
        <v/>
      </c>
    </row>
    <row r="6">
      <c r="A6" s="20" t="inlineStr">
        <is>
          <t>Yearly profit</t>
        </is>
      </c>
      <c r="B6" s="31" t="n">
        <v>22000</v>
      </c>
      <c r="C6" s="31">
        <f>Monthly!D18</f>
        <v/>
      </c>
      <c r="D6" s="32">
        <f>IF(B6=0,"",C6/B6)</f>
        <v/>
      </c>
    </row>
    <row r="7">
      <c r="A7" s="20" t="inlineStr">
        <is>
          <t>Max yearly expenses</t>
        </is>
      </c>
      <c r="B7" s="31" t="n">
        <v>4000</v>
      </c>
      <c r="C7" s="31">
        <f>Monthly!C18</f>
        <v/>
      </c>
      <c r="D7" s="32">
        <f>IF(B7=0,"",C7/B7)</f>
        <v/>
      </c>
    </row>
  </sheetData>
  <conditionalFormatting sqref="D5:D6">
    <cfRule type="cellIs" priority="1" operator="greaterThanOrEqual" dxfId="3">
      <formula>1</formula>
    </cfRule>
  </conditionalFormatting>
  <conditionalFormatting sqref="D7">
    <cfRule type="cellIs" priority="2" operator="greaterThan" dxfId="4">
      <formula>1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3" t="inlineStr">
        <is>
          <t>Freelance Money Dashboard — how to use</t>
        </is>
      </c>
    </row>
    <row r="2">
      <c r="A2" s="34" t="inlineStr"/>
    </row>
    <row r="3">
      <c r="A3" s="34" t="inlineStr">
        <is>
          <t>1. Google Sheets: File → Import → Upload this .xlsx → Replace spreadsheet. Excel: just open it.</t>
        </is>
      </c>
    </row>
    <row r="4">
      <c r="A4" s="34" t="inlineStr">
        <is>
          <t>2. Transactions: delete the example rows and add yours — Date, Type (Income/Expense), Category, Client/Vendor, Amount.</t>
        </is>
      </c>
    </row>
    <row r="5">
      <c r="A5" s="34" t="inlineStr">
        <is>
          <t>3. Invoices: add each invoice. Status (Open / Overdue / Paid) and Days overdue update by themselves. Fill in Paid date when paid.</t>
        </is>
      </c>
    </row>
    <row r="6">
      <c r="A6" s="34" t="inlineStr">
        <is>
          <t>4. Monthly: change the year in B3 to see another year. Client names in column J feed the 'Income by client' chart.</t>
        </is>
      </c>
    </row>
    <row r="7">
      <c r="A7" s="34" t="inlineStr">
        <is>
          <t>5. Goals: set your yearly targets.</t>
        </is>
      </c>
    </row>
    <row r="8">
      <c r="A8" s="34" t="inlineStr">
        <is>
          <t>6. Dashboard: nothing to edit — cards and charts update automatically.</t>
        </is>
      </c>
    </row>
    <row r="9">
      <c r="A9" s="34" t="inlineStr"/>
    </row>
    <row r="10">
      <c r="A10" s="34" t="inlineStr">
        <is>
          <t>Tip: do a 10-minute check every Friday — unpaid invoices, money in vs out, one goal.</t>
        </is>
      </c>
    </row>
    <row r="11">
      <c r="A11" s="34" t="inlineStr"/>
    </row>
    <row r="12">
      <c r="A12" s="34" t="inlineStr">
        <is>
          <t>This is a spreadsheet, not accounting or tax software. Example data is fictional.</t>
        </is>
      </c>
    </row>
    <row r="13">
      <c r="A13" s="34" t="inlineStr">
        <is>
          <t>Want clients, proposals, projects and 16 AI prompts too? AI Solopreneur OS for Notion: https://brainhack.world/?utm_source=dashboard</t>
        </is>
      </c>
    </row>
    <row r="15">
      <c r="A15" s="2" t="inlineStr">
        <is>
          <t>Free version from brainhack.world: 3 months of example data. Delete it and add your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2026-10-20T00:58:41Z</dcterms:created>
  <dcterms:modified xsi:type="dcterms:W3CDTF">2026-10-20T00:58:41Z</dcterms:modified>
</cp:coreProperties>
</file>